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TC\Desktop\دورة إدارة الاداء الوظيفي بتاريخ23\"/>
    </mc:Choice>
  </mc:AlternateContent>
  <bookViews>
    <workbookView xWindow="0" yWindow="0" windowWidth="19200" windowHeight="11505" activeTab="2"/>
  </bookViews>
  <sheets>
    <sheet name="1" sheetId="2" r:id="rId1"/>
    <sheet name="2" sheetId="1" r:id="rId2"/>
    <sheet name="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5" i="1"/>
  <c r="B4" i="3"/>
  <c r="B5" i="3"/>
  <c r="B5" i="2" l="1"/>
  <c r="B4" i="2"/>
  <c r="J36" i="3" l="1"/>
  <c r="G68" i="1"/>
  <c r="I67" i="1" l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4" i="1"/>
  <c r="I45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6" i="1"/>
  <c r="I14" i="1"/>
  <c r="I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12" i="1"/>
  <c r="B13" i="1"/>
  <c r="I12" i="1"/>
  <c r="I11" i="1"/>
  <c r="I10" i="1"/>
  <c r="I9" i="1"/>
  <c r="I8" i="1"/>
  <c r="H8" i="1"/>
  <c r="L27" i="1" l="1"/>
  <c r="L26" i="1"/>
  <c r="L25" i="1"/>
  <c r="H9" i="1"/>
  <c r="H10" i="1"/>
  <c r="H11" i="1"/>
  <c r="H12" i="1"/>
  <c r="H13" i="1"/>
  <c r="F10" i="1"/>
  <c r="G10" i="1" s="1"/>
  <c r="F9" i="1"/>
  <c r="G9" i="1" s="1"/>
  <c r="B10" i="1"/>
  <c r="B9" i="1"/>
  <c r="F8" i="1"/>
  <c r="G8" i="1" s="1"/>
  <c r="B8" i="1"/>
  <c r="F11" i="1"/>
  <c r="G11" i="1" s="1"/>
  <c r="F12" i="1"/>
  <c r="G12" i="1" s="1"/>
  <c r="F13" i="1"/>
  <c r="G13" i="1" s="1"/>
  <c r="B11" i="1"/>
  <c r="L14" i="1" l="1"/>
  <c r="L15" i="1"/>
  <c r="D23" i="3" s="1"/>
  <c r="L13" i="1"/>
  <c r="L17" i="1"/>
  <c r="D25" i="3" s="1"/>
  <c r="L16" i="1"/>
  <c r="D22" i="3" s="1"/>
  <c r="L20" i="1"/>
  <c r="D11" i="3" s="1"/>
  <c r="L21" i="1"/>
  <c r="D12" i="3" s="1"/>
  <c r="L22" i="1"/>
  <c r="D13" i="3" s="1"/>
  <c r="D24" i="3"/>
  <c r="D21" i="3" l="1"/>
  <c r="D32" i="3"/>
  <c r="D33" i="3" l="1"/>
  <c r="D31" i="3"/>
</calcChain>
</file>

<file path=xl/sharedStrings.xml><?xml version="1.0" encoding="utf-8"?>
<sst xmlns="http://schemas.openxmlformats.org/spreadsheetml/2006/main" count="131" uniqueCount="59">
  <si>
    <t>اسم المعلم</t>
  </si>
  <si>
    <t>الفجوة</t>
  </si>
  <si>
    <t>الأداء المتوقع</t>
  </si>
  <si>
    <t>الأداء الفعلي</t>
  </si>
  <si>
    <t>م</t>
  </si>
  <si>
    <t>التقدير</t>
  </si>
  <si>
    <t>التصنيف الطبيعي</t>
  </si>
  <si>
    <t>مستوى الفجوة</t>
  </si>
  <si>
    <t xml:space="preserve"> </t>
  </si>
  <si>
    <t>مثالي</t>
  </si>
  <si>
    <t>بحاجة إلى تطوير</t>
  </si>
  <si>
    <t>التصنيف بحسب الفجوات</t>
  </si>
  <si>
    <t>التصنيف بحسب التقدير</t>
  </si>
  <si>
    <t>التصنيف بحسب التصنيف الطبيعي</t>
  </si>
  <si>
    <t>عدد المعلمين الحاصلين على تقدير:</t>
  </si>
  <si>
    <t>توزيع المعلمين على حسب التصنيف الطبيعي:</t>
  </si>
  <si>
    <t>توزيع المعلمين بحسب تصنيف الفجوات:</t>
  </si>
  <si>
    <t>إيجابي</t>
  </si>
  <si>
    <t>محايد</t>
  </si>
  <si>
    <t>سلبي</t>
  </si>
  <si>
    <t>تخطى التوقعات</t>
  </si>
  <si>
    <t>وافق التوقعات</t>
  </si>
  <si>
    <t>غير مرضي</t>
  </si>
  <si>
    <t>أداء يفوق التوقعات</t>
  </si>
  <si>
    <t>أداء يحقق التوقعات</t>
  </si>
  <si>
    <t>أداء أقل من التوقعات</t>
  </si>
  <si>
    <t>حقق التوقعات</t>
  </si>
  <si>
    <t xml:space="preserve">يفوق التوقعات  </t>
  </si>
  <si>
    <t xml:space="preserve">حقق التوقعات </t>
  </si>
  <si>
    <t xml:space="preserve">أقل التوقعات </t>
  </si>
  <si>
    <t>أكبر أو أصغر من</t>
  </si>
  <si>
    <t>يفوق التوقعات</t>
  </si>
  <si>
    <t>أقل من التوقعات</t>
  </si>
  <si>
    <t>سعيد العلي</t>
  </si>
  <si>
    <t>احمد العمري</t>
  </si>
  <si>
    <t>خالد صقر</t>
  </si>
  <si>
    <t>مدير المدرسة</t>
  </si>
  <si>
    <t>إعداد وتصميم الاستاذ 
سليمان السلمي
0597798949</t>
  </si>
  <si>
    <t>المدير</t>
  </si>
  <si>
    <t>تصميم وإعداد
سليمان السلمي
0597798949</t>
  </si>
  <si>
    <t>المملكة العربية السعودية</t>
  </si>
  <si>
    <t>وزارة التعليم</t>
  </si>
  <si>
    <t>إدارة تعليم الرياض</t>
  </si>
  <si>
    <t>مدرسة الطفولة المبكرة</t>
  </si>
  <si>
    <t>العام الدراسي</t>
  </si>
  <si>
    <t>الأول</t>
  </si>
  <si>
    <t>الفصل الدراسي</t>
  </si>
  <si>
    <t>أحمد العمري</t>
  </si>
  <si>
    <t>اسم منسق البرنامج</t>
  </si>
  <si>
    <t>إعداد وتنسيق سليمان السلمي</t>
  </si>
  <si>
    <t>للتواصل والاستفسار 0597798949</t>
  </si>
  <si>
    <t>برنامج لتصنيف المعلمين حسب الأداء الوظيفي</t>
  </si>
  <si>
    <t>تصنيف المعلمين حسب الأداء الوظيفي</t>
  </si>
  <si>
    <t>تقارير التصنيف</t>
  </si>
  <si>
    <t>تسجيل بيانات الأداء</t>
  </si>
  <si>
    <t>برنامج تصنيف المعلمين 
حسب الأداء الوظيفي</t>
  </si>
  <si>
    <t>ملف يساعد في تصنيف
 الأداء الوظيفي</t>
  </si>
  <si>
    <t>أي مقترحات في التصنيف تواصل معنا</t>
  </si>
  <si>
    <t>سجل بيانات المدرسة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</si>
</sst>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;\-General;"/>
    <numFmt numFmtId="165" formatCode="General;\-General"/>
  </numFmts>
  <fonts count="23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1"/>
      <color theme="1"/>
      <name val="Gill Sans MT"/>
      <family val="2"/>
    </font>
    <font>
      <b/>
      <sz val="14"/>
      <color theme="1"/>
      <name val="Gill Sans MT"/>
      <family val="2"/>
    </font>
    <font>
      <sz val="11"/>
      <color theme="0"/>
      <name val="Arial"/>
      <family val="2"/>
      <charset val="178"/>
      <scheme val="minor"/>
    </font>
    <font>
      <b/>
      <sz val="10"/>
      <color theme="1"/>
      <name val="Gill Sans MT"/>
      <family val="2"/>
    </font>
    <font>
      <b/>
      <sz val="12"/>
      <color theme="0"/>
      <name val="Arial"/>
      <family val="2"/>
      <scheme val="minor"/>
    </font>
    <font>
      <b/>
      <sz val="11"/>
      <color theme="0"/>
      <name val="Gill Sans MT"/>
      <family val="2"/>
    </font>
    <font>
      <b/>
      <sz val="18"/>
      <color theme="0"/>
      <name val="Arial"/>
      <family val="2"/>
      <scheme val="minor"/>
    </font>
    <font>
      <b/>
      <sz val="11"/>
      <color rgb="FF006666"/>
      <name val="Arial"/>
      <family val="2"/>
      <scheme val="minor"/>
    </font>
    <font>
      <sz val="11"/>
      <color theme="0" tint="-0.249977111117893"/>
      <name val="Arial"/>
      <family val="2"/>
      <charset val="178"/>
      <scheme val="minor"/>
    </font>
    <font>
      <b/>
      <sz val="11"/>
      <color theme="0" tint="-0.249977111117893"/>
      <name val="Arial"/>
      <family val="2"/>
      <charset val="178"/>
      <scheme val="minor"/>
    </font>
    <font>
      <b/>
      <sz val="14"/>
      <color theme="1"/>
      <name val="Arial"/>
      <family val="2"/>
      <scheme val="minor"/>
    </font>
    <font>
      <b/>
      <sz val="16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2"/>
      <color theme="0"/>
      <name val="Arial"/>
      <family val="2"/>
      <scheme val="minor"/>
    </font>
    <font>
      <u/>
      <sz val="11"/>
      <color theme="10"/>
      <name val="Arial"/>
      <family val="2"/>
      <charset val="178"/>
      <scheme val="minor"/>
    </font>
    <font>
      <b/>
      <sz val="12"/>
      <color rgb="FFFF0000"/>
      <name val="Arial"/>
      <family val="2"/>
      <scheme val="minor"/>
    </font>
    <font>
      <sz val="14"/>
      <color theme="0"/>
      <name val="Arial"/>
      <family val="2"/>
      <scheme val="minor"/>
    </font>
    <font>
      <b/>
      <sz val="20"/>
      <color theme="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0000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FF0000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rgb="FFFF0000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auto="1"/>
      </bottom>
      <diagonal/>
    </border>
    <border>
      <left style="thin">
        <color rgb="FFFF0000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FF0000"/>
      </bottom>
      <diagonal/>
    </border>
    <border>
      <left style="thin">
        <color auto="1"/>
      </left>
      <right style="thin">
        <color rgb="FFFF0000"/>
      </right>
      <top style="thin">
        <color auto="1"/>
      </top>
      <bottom style="thin">
        <color rgb="FFFF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45">
    <xf numFmtId="0" fontId="0" fillId="0" borderId="0" xfId="0"/>
    <xf numFmtId="0" fontId="0" fillId="20" borderId="0" xfId="0" applyFill="1"/>
    <xf numFmtId="0" fontId="0" fillId="20" borderId="0" xfId="0" applyFill="1" applyAlignment="1">
      <alignment horizontal="center" vertical="center"/>
    </xf>
    <xf numFmtId="0" fontId="0" fillId="20" borderId="0" xfId="0" applyFill="1" applyAlignment="1"/>
    <xf numFmtId="0" fontId="1" fillId="20" borderId="0" xfId="0" applyFont="1" applyFill="1" applyAlignment="1">
      <alignment horizontal="center" vertical="center"/>
    </xf>
    <xf numFmtId="0" fontId="0" fillId="9" borderId="0" xfId="0" applyFill="1"/>
    <xf numFmtId="0" fontId="6" fillId="20" borderId="0" xfId="0" applyFont="1" applyFill="1"/>
    <xf numFmtId="0" fontId="12" fillId="20" borderId="0" xfId="0" applyFont="1" applyFill="1"/>
    <xf numFmtId="0" fontId="13" fillId="20" borderId="0" xfId="0" applyFont="1" applyFill="1" applyBorder="1" applyAlignment="1">
      <alignment horizontal="center" vertical="center"/>
    </xf>
    <xf numFmtId="0" fontId="13" fillId="20" borderId="0" xfId="0" applyFont="1" applyFill="1" applyAlignment="1">
      <alignment horizontal="center" vertical="center"/>
    </xf>
    <xf numFmtId="0" fontId="12" fillId="20" borderId="0" xfId="0" applyFont="1" applyFill="1" applyBorder="1"/>
    <xf numFmtId="0" fontId="11" fillId="15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1" fillId="21" borderId="1" xfId="0" applyFont="1" applyFill="1" applyBorder="1" applyAlignment="1">
      <alignment horizontal="center" vertical="center"/>
    </xf>
    <xf numFmtId="0" fontId="0" fillId="20" borderId="0" xfId="0" applyFill="1" applyBorder="1" applyProtection="1">
      <protection hidden="1"/>
    </xf>
    <xf numFmtId="0" fontId="14" fillId="20" borderId="0" xfId="0" applyFont="1" applyFill="1" applyBorder="1" applyAlignment="1" applyProtection="1">
      <alignment vertical="center"/>
      <protection hidden="1"/>
    </xf>
    <xf numFmtId="0" fontId="0" fillId="20" borderId="0" xfId="0" applyFill="1" applyProtection="1">
      <protection hidden="1"/>
    </xf>
    <xf numFmtId="0" fontId="1" fillId="13" borderId="1" xfId="0" applyFont="1" applyFill="1" applyBorder="1" applyAlignment="1" applyProtection="1">
      <alignment horizontal="center" vertical="center"/>
      <protection hidden="1"/>
    </xf>
    <xf numFmtId="164" fontId="1" fillId="15" borderId="1" xfId="0" applyNumberFormat="1" applyFont="1" applyFill="1" applyBorder="1" applyAlignment="1" applyProtection="1">
      <alignment horizontal="center" vertical="center"/>
      <protection hidden="1"/>
    </xf>
    <xf numFmtId="0" fontId="1" fillId="16" borderId="1" xfId="0" applyFont="1" applyFill="1" applyBorder="1" applyAlignment="1" applyProtection="1">
      <alignment horizontal="center" vertical="center"/>
      <protection hidden="1"/>
    </xf>
    <xf numFmtId="0" fontId="11" fillId="21" borderId="1" xfId="0" applyFont="1" applyFill="1" applyBorder="1" applyAlignment="1" applyProtection="1">
      <alignment horizontal="center" vertical="center"/>
      <protection locked="0" hidden="1"/>
    </xf>
    <xf numFmtId="0" fontId="11" fillId="17" borderId="1" xfId="0" applyFont="1" applyFill="1" applyBorder="1" applyAlignment="1" applyProtection="1">
      <alignment horizontal="center" vertical="center"/>
      <protection locked="0" hidden="1"/>
    </xf>
    <xf numFmtId="0" fontId="11" fillId="12" borderId="1" xfId="0" applyFont="1" applyFill="1" applyBorder="1" applyAlignment="1" applyProtection="1">
      <alignment horizontal="center" vertical="center"/>
      <protection locked="0" hidden="1"/>
    </xf>
    <xf numFmtId="0" fontId="0" fillId="20" borderId="0" xfId="0" applyFill="1" applyAlignment="1">
      <alignment vertical="center"/>
    </xf>
    <xf numFmtId="0" fontId="0" fillId="20" borderId="6" xfId="0" applyFill="1" applyBorder="1" applyAlignment="1">
      <alignment vertical="center"/>
    </xf>
    <xf numFmtId="0" fontId="8" fillId="6" borderId="1" xfId="0" applyFont="1" applyFill="1" applyBorder="1" applyAlignment="1" applyProtection="1">
      <alignment horizontal="center" vertical="center"/>
      <protection hidden="1"/>
    </xf>
    <xf numFmtId="0" fontId="8" fillId="6" borderId="1" xfId="0" applyFont="1" applyFill="1" applyBorder="1" applyAlignment="1" applyProtection="1">
      <alignment horizontal="center" vertical="center"/>
      <protection locked="0" hidden="1"/>
    </xf>
    <xf numFmtId="0" fontId="20" fillId="6" borderId="13" xfId="0" applyFont="1" applyFill="1" applyBorder="1" applyAlignment="1" applyProtection="1">
      <alignment horizontal="center" vertical="center"/>
      <protection locked="0" hidden="1"/>
    </xf>
    <xf numFmtId="0" fontId="20" fillId="6" borderId="1" xfId="0" applyFont="1" applyFill="1" applyBorder="1" applyAlignment="1" applyProtection="1">
      <alignment horizontal="center" vertical="center"/>
      <protection locked="0" hidden="1"/>
    </xf>
    <xf numFmtId="0" fontId="20" fillId="6" borderId="14" xfId="0" applyFont="1" applyFill="1" applyBorder="1" applyAlignment="1" applyProtection="1">
      <alignment horizontal="center" vertical="center"/>
      <protection locked="0" hidden="1"/>
    </xf>
    <xf numFmtId="0" fontId="2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 applyProtection="1">
      <alignment horizontal="center" vertical="center"/>
      <protection hidden="1"/>
    </xf>
    <xf numFmtId="0" fontId="0" fillId="20" borderId="0" xfId="0" applyFill="1" applyBorder="1"/>
    <xf numFmtId="0" fontId="20" fillId="20" borderId="0" xfId="0" applyFont="1" applyFill="1" applyBorder="1" applyAlignment="1">
      <alignment horizontal="center" vertical="center"/>
    </xf>
    <xf numFmtId="0" fontId="21" fillId="20" borderId="0" xfId="0" applyFont="1" applyFill="1" applyBorder="1" applyAlignment="1">
      <alignment horizontal="center" vertical="center"/>
    </xf>
    <xf numFmtId="0" fontId="0" fillId="20" borderId="0" xfId="0" applyFill="1" applyBorder="1" applyAlignment="1">
      <alignment horizontal="center" vertical="center"/>
    </xf>
    <xf numFmtId="0" fontId="0" fillId="20" borderId="1" xfId="0" applyFill="1" applyBorder="1"/>
    <xf numFmtId="0" fontId="1" fillId="0" borderId="10" xfId="0" applyFont="1" applyFill="1" applyBorder="1" applyAlignment="1" applyProtection="1">
      <alignment horizontal="center" vertical="center"/>
      <protection hidden="1"/>
    </xf>
    <xf numFmtId="0" fontId="1" fillId="14" borderId="11" xfId="0" applyFont="1" applyFill="1" applyBorder="1" applyAlignment="1" applyProtection="1">
      <alignment horizontal="center" vertical="center"/>
      <protection hidden="1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 hidden="1"/>
    </xf>
    <xf numFmtId="165" fontId="1" fillId="0" borderId="16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19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21" xfId="0" applyNumberFormat="1" applyFont="1" applyFill="1" applyBorder="1" applyAlignment="1" applyProtection="1">
      <alignment horizontal="center" vertical="center"/>
      <protection locked="0" hidden="1"/>
    </xf>
    <xf numFmtId="0" fontId="14" fillId="22" borderId="8" xfId="0" applyFont="1" applyFill="1" applyBorder="1" applyAlignment="1" applyProtection="1">
      <alignment horizontal="center" vertical="center"/>
      <protection hidden="1"/>
    </xf>
    <xf numFmtId="0" fontId="14" fillId="22" borderId="0" xfId="0" applyFont="1" applyFill="1" applyBorder="1" applyAlignment="1" applyProtection="1">
      <alignment vertical="center"/>
      <protection hidden="1"/>
    </xf>
    <xf numFmtId="0" fontId="14" fillId="22" borderId="0" xfId="0" applyFont="1" applyFill="1" applyBorder="1" applyAlignment="1" applyProtection="1">
      <alignment horizontal="center" vertical="center"/>
      <protection hidden="1"/>
    </xf>
    <xf numFmtId="0" fontId="16" fillId="22" borderId="0" xfId="0" applyFont="1" applyFill="1" applyBorder="1" applyAlignment="1" applyProtection="1">
      <alignment horizontal="center" vertical="center"/>
      <protection hidden="1"/>
    </xf>
    <xf numFmtId="0" fontId="16" fillId="22" borderId="9" xfId="0" applyFont="1" applyFill="1" applyBorder="1" applyAlignment="1" applyProtection="1">
      <alignment horizontal="center" vertical="center"/>
      <protection hidden="1"/>
    </xf>
    <xf numFmtId="0" fontId="0" fillId="22" borderId="8" xfId="0" applyFill="1" applyBorder="1" applyProtection="1">
      <protection hidden="1"/>
    </xf>
    <xf numFmtId="0" fontId="17" fillId="22" borderId="0" xfId="0" applyFont="1" applyFill="1" applyBorder="1" applyAlignment="1" applyProtection="1">
      <alignment horizontal="center" vertical="center"/>
      <protection hidden="1"/>
    </xf>
    <xf numFmtId="0" fontId="0" fillId="22" borderId="0" xfId="0" applyFill="1" applyBorder="1" applyProtection="1">
      <protection hidden="1"/>
    </xf>
    <xf numFmtId="0" fontId="0" fillId="22" borderId="9" xfId="0" applyFill="1" applyBorder="1" applyProtection="1">
      <protection hidden="1"/>
    </xf>
    <xf numFmtId="0" fontId="1" fillId="22" borderId="0" xfId="0" applyFont="1" applyFill="1" applyBorder="1" applyAlignment="1" applyProtection="1">
      <alignment horizontal="center" vertical="center"/>
      <protection hidden="1"/>
    </xf>
    <xf numFmtId="0" fontId="1" fillId="22" borderId="0" xfId="0" applyFont="1" applyFill="1" applyBorder="1" applyAlignment="1" applyProtection="1">
      <alignment vertical="center"/>
      <protection hidden="1"/>
    </xf>
    <xf numFmtId="0" fontId="1" fillId="22" borderId="9" xfId="0" applyFont="1" applyFill="1" applyBorder="1" applyAlignment="1" applyProtection="1">
      <alignment vertical="center"/>
      <protection hidden="1"/>
    </xf>
    <xf numFmtId="0" fontId="22" fillId="18" borderId="17" xfId="0" applyFont="1" applyFill="1" applyBorder="1" applyAlignment="1" applyProtection="1">
      <alignment horizontal="center" vertical="center"/>
      <protection locked="0" hidden="1"/>
    </xf>
    <xf numFmtId="0" fontId="22" fillId="18" borderId="1" xfId="0" applyFont="1" applyFill="1" applyBorder="1" applyAlignment="1" applyProtection="1">
      <alignment horizontal="center" vertical="center"/>
      <protection locked="0" hidden="1"/>
    </xf>
    <xf numFmtId="0" fontId="22" fillId="18" borderId="22" xfId="0" applyFont="1" applyFill="1" applyBorder="1" applyAlignment="1" applyProtection="1">
      <alignment horizontal="center" vertical="center"/>
      <protection locked="0" hidden="1"/>
    </xf>
    <xf numFmtId="0" fontId="22" fillId="19" borderId="18" xfId="0" applyFont="1" applyFill="1" applyBorder="1" applyAlignment="1" applyProtection="1">
      <alignment horizontal="center" vertical="center"/>
      <protection locked="0" hidden="1"/>
    </xf>
    <xf numFmtId="0" fontId="22" fillId="19" borderId="20" xfId="0" applyFont="1" applyFill="1" applyBorder="1" applyAlignment="1" applyProtection="1">
      <alignment horizontal="center" vertical="center"/>
      <protection locked="0" hidden="1"/>
    </xf>
    <xf numFmtId="0" fontId="22" fillId="19" borderId="23" xfId="0" applyFont="1" applyFill="1" applyBorder="1" applyAlignment="1" applyProtection="1">
      <alignment horizontal="center" vertical="center"/>
      <protection locked="0" hidden="1"/>
    </xf>
    <xf numFmtId="0" fontId="19" fillId="11" borderId="0" xfId="0" applyFont="1" applyFill="1" applyBorder="1" applyAlignment="1" applyProtection="1">
      <alignment horizontal="center" vertical="center"/>
      <protection hidden="1"/>
    </xf>
    <xf numFmtId="0" fontId="19" fillId="11" borderId="9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0" xfId="1" applyFont="1" applyFill="1" applyBorder="1" applyAlignment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 wrapText="1"/>
      <protection hidden="1"/>
    </xf>
    <xf numFmtId="0" fontId="15" fillId="6" borderId="3" xfId="0" applyFont="1" applyFill="1" applyBorder="1" applyAlignment="1" applyProtection="1">
      <alignment horizontal="center" vertical="center"/>
      <protection hidden="1"/>
    </xf>
    <xf numFmtId="0" fontId="15" fillId="6" borderId="0" xfId="0" applyFont="1" applyFill="1" applyBorder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20" fillId="6" borderId="2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6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horizontal="center" vertical="center"/>
    </xf>
    <xf numFmtId="0" fontId="21" fillId="6" borderId="6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3" xfId="0" applyFont="1" applyBorder="1" applyAlignment="1" applyProtection="1">
      <alignment horizontal="center" vertical="center"/>
      <protection hidden="1"/>
    </xf>
    <xf numFmtId="0" fontId="15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/>
    </xf>
    <xf numFmtId="0" fontId="12" fillId="20" borderId="0" xfId="0" applyFont="1" applyFill="1" applyBorder="1" applyAlignment="1">
      <alignment horizontal="center" vertical="center"/>
    </xf>
    <xf numFmtId="0" fontId="13" fillId="20" borderId="0" xfId="0" applyFont="1" applyFill="1" applyBorder="1" applyAlignment="1">
      <alignment horizontal="center" vertical="center"/>
    </xf>
    <xf numFmtId="0" fontId="12" fillId="20" borderId="0" xfId="0" applyFont="1" applyFill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6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9" fillId="8" borderId="10" xfId="0" applyFont="1" applyFill="1" applyBorder="1" applyAlignment="1">
      <alignment horizontal="center" vertical="center" wrapText="1"/>
    </xf>
    <xf numFmtId="0" fontId="9" fillId="8" borderId="11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center" vertical="center" wrapText="1"/>
    </xf>
    <xf numFmtId="0" fontId="10" fillId="6" borderId="0" xfId="0" applyFont="1" applyFill="1" applyAlignment="1">
      <alignment horizontal="center" vertical="center"/>
    </xf>
  </cellXfs>
  <cellStyles count="2">
    <cellStyle name="Normal" xfId="0" builtinId="0"/>
    <cellStyle name="ارتباط تشعبي" xfId="1" builtinId="8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/>
              <a:t>تصنيف المعلمين حسب درجة الاداء</a:t>
            </a:r>
            <a:r>
              <a:rPr lang="ar-SA" b="1" baseline="0"/>
              <a:t> الوظيفي ( التقدير)</a:t>
            </a:r>
            <a:endParaRPr lang="ar-SA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'3'!$B$21:$B$25</c:f>
              <c:strCache>
                <c:ptCount val="5"/>
                <c:pt idx="0">
                  <c:v>مثالي</c:v>
                </c:pt>
                <c:pt idx="1">
                  <c:v>تخطى التوقعات</c:v>
                </c:pt>
                <c:pt idx="2">
                  <c:v>وافق التوقعات</c:v>
                </c:pt>
                <c:pt idx="3">
                  <c:v>بحاجة إلى تطوير</c:v>
                </c:pt>
                <c:pt idx="4">
                  <c:v>غير مرضي</c:v>
                </c:pt>
              </c:strCache>
            </c:strRef>
          </c:cat>
          <c:val>
            <c:numRef>
              <c:f>'3'!$C$21:$C$25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BD2-4B37-AAF9-E74B34B71CB6}"/>
            </c:ext>
          </c:extLst>
        </c:ser>
        <c:ser>
          <c:idx val="1"/>
          <c:order val="1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BD2-4B37-AAF9-E74B34B71CB6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BD2-4B37-AAF9-E74B34B71C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BD2-4B37-AAF9-E74B34B71CB6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5BD2-4B37-AAF9-E74B34B71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'3'!$B$21:$B$25</c:f>
              <c:strCache>
                <c:ptCount val="5"/>
                <c:pt idx="0">
                  <c:v>مثالي</c:v>
                </c:pt>
                <c:pt idx="1">
                  <c:v>تخطى التوقعات</c:v>
                </c:pt>
                <c:pt idx="2">
                  <c:v>وافق التوقعات</c:v>
                </c:pt>
                <c:pt idx="3">
                  <c:v>بحاجة إلى تطوير</c:v>
                </c:pt>
                <c:pt idx="4">
                  <c:v>غير مرضي</c:v>
                </c:pt>
              </c:strCache>
            </c:strRef>
          </c:cat>
          <c:val>
            <c:numRef>
              <c:f>'3'!$D$21:$D$25</c:f>
              <c:numCache>
                <c:formatCode>General</c:formatCode>
                <c:ptCount val="5"/>
                <c:pt idx="0">
                  <c:v>40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D2-4B37-AAF9-E74B34B71CB6}"/>
            </c:ext>
          </c:extLst>
        </c:ser>
        <c:ser>
          <c:idx val="2"/>
          <c:order val="2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'3'!$B$21:$B$25</c:f>
              <c:strCache>
                <c:ptCount val="5"/>
                <c:pt idx="0">
                  <c:v>مثالي</c:v>
                </c:pt>
                <c:pt idx="1">
                  <c:v>تخطى التوقعات</c:v>
                </c:pt>
                <c:pt idx="2">
                  <c:v>وافق التوقعات</c:v>
                </c:pt>
                <c:pt idx="3">
                  <c:v>بحاجة إلى تطوير</c:v>
                </c:pt>
                <c:pt idx="4">
                  <c:v>غير مرضي</c:v>
                </c:pt>
              </c:strCache>
            </c:strRef>
          </c:cat>
          <c:val>
            <c:numRef>
              <c:f>'3'!$E$21:$E$25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BD2-4B37-AAF9-E74B34B71CB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41996400"/>
        <c:axId val="1342000976"/>
      </c:barChart>
      <c:catAx>
        <c:axId val="13419964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342000976"/>
        <c:crosses val="autoZero"/>
        <c:auto val="1"/>
        <c:lblAlgn val="ctr"/>
        <c:lblOffset val="100"/>
        <c:noMultiLvlLbl val="0"/>
      </c:catAx>
      <c:valAx>
        <c:axId val="13420009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341996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ar-SA" sz="1400" b="1"/>
              <a:t>التصنيف</a:t>
            </a:r>
            <a:r>
              <a:rPr lang="ar-SA" sz="1400" b="1" baseline="0"/>
              <a:t> الطبيعي للأداء الوظيفي</a:t>
            </a:r>
            <a:endParaRPr lang="ar-SA" sz="1400" b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'3'!$B$31:$B$33</c:f>
              <c:strCache>
                <c:ptCount val="3"/>
                <c:pt idx="0">
                  <c:v>أداء يفوق التوقعات</c:v>
                </c:pt>
                <c:pt idx="1">
                  <c:v>أداء يحقق التوقعات</c:v>
                </c:pt>
                <c:pt idx="2">
                  <c:v>أداء أقل من التوقعات</c:v>
                </c:pt>
              </c:strCache>
            </c:strRef>
          </c:cat>
          <c:val>
            <c:numRef>
              <c:f>'3'!$C$31:$C$33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D2B7-46F4-8413-CA2DDBE8767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2B7-46F4-8413-CA2DDBE87677}"/>
              </c:ext>
            </c:extLst>
          </c:dPt>
          <c:dPt>
            <c:idx val="1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D2B7-46F4-8413-CA2DDBE87677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D2B7-46F4-8413-CA2DDBE876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'3'!$B$31:$B$33</c:f>
              <c:strCache>
                <c:ptCount val="3"/>
                <c:pt idx="0">
                  <c:v>أداء يفوق التوقعات</c:v>
                </c:pt>
                <c:pt idx="1">
                  <c:v>أداء يحقق التوقعات</c:v>
                </c:pt>
                <c:pt idx="2">
                  <c:v>أداء أقل من التوقعات</c:v>
                </c:pt>
              </c:strCache>
            </c:strRef>
          </c:cat>
          <c:val>
            <c:numRef>
              <c:f>'3'!$D$31:$D$33</c:f>
              <c:numCache>
                <c:formatCode>General</c:formatCode>
                <c:ptCount val="3"/>
                <c:pt idx="0">
                  <c:v>50</c:v>
                </c:pt>
                <c:pt idx="1">
                  <c:v>6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7-46F4-8413-CA2DDBE87677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'3'!$B$31:$B$33</c:f>
              <c:strCache>
                <c:ptCount val="3"/>
                <c:pt idx="0">
                  <c:v>أداء يفوق التوقعات</c:v>
                </c:pt>
                <c:pt idx="1">
                  <c:v>أداء يحقق التوقعات</c:v>
                </c:pt>
                <c:pt idx="2">
                  <c:v>أداء أقل من التوقعات</c:v>
                </c:pt>
              </c:strCache>
            </c:strRef>
          </c:cat>
          <c:val>
            <c:numRef>
              <c:f>'3'!$E$31:$E$33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D2B7-46F4-8413-CA2DDBE876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530328224"/>
        <c:axId val="1530326976"/>
      </c:barChart>
      <c:catAx>
        <c:axId val="15303282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30326976"/>
        <c:crosses val="autoZero"/>
        <c:auto val="1"/>
        <c:lblAlgn val="ctr"/>
        <c:lblOffset val="100"/>
        <c:noMultiLvlLbl val="0"/>
      </c:catAx>
      <c:valAx>
        <c:axId val="1530326976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53032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 b="1"/>
              <a:t>تصنيف المعلمين بحسب مستوى الفجوة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'3'!$B$11:$B$13</c:f>
              <c:strCache>
                <c:ptCount val="3"/>
                <c:pt idx="0">
                  <c:v>إيجابي</c:v>
                </c:pt>
                <c:pt idx="1">
                  <c:v>محايد</c:v>
                </c:pt>
                <c:pt idx="2">
                  <c:v>سلبي</c:v>
                </c:pt>
              </c:strCache>
            </c:strRef>
          </c:cat>
          <c:val>
            <c:numRef>
              <c:f>'3'!$C$11:$C$13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74D8-45BC-AFEE-7DE75FF943C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4D8-45BC-AFEE-7DE75FF943C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D8-45BC-AFEE-7DE75FF943CE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4D8-45BC-AFEE-7DE75FF94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'3'!$B$11:$B$13</c:f>
              <c:strCache>
                <c:ptCount val="3"/>
                <c:pt idx="0">
                  <c:v>إيجابي</c:v>
                </c:pt>
                <c:pt idx="1">
                  <c:v>محايد</c:v>
                </c:pt>
                <c:pt idx="2">
                  <c:v>سلبي</c:v>
                </c:pt>
              </c:strCache>
            </c:strRef>
          </c:cat>
          <c:val>
            <c:numRef>
              <c:f>'3'!$D$11:$D$13</c:f>
              <c:numCache>
                <c:formatCode>General</c:formatCode>
                <c:ptCount val="3"/>
                <c:pt idx="0">
                  <c:v>28</c:v>
                </c:pt>
                <c:pt idx="1">
                  <c:v>24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D8-45BC-AFEE-7DE75FF943CE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'3'!$B$11:$B$13</c:f>
              <c:strCache>
                <c:ptCount val="3"/>
                <c:pt idx="0">
                  <c:v>إيجابي</c:v>
                </c:pt>
                <c:pt idx="1">
                  <c:v>محايد</c:v>
                </c:pt>
                <c:pt idx="2">
                  <c:v>سلبي</c:v>
                </c:pt>
              </c:strCache>
            </c:strRef>
          </c:cat>
          <c:val>
            <c:numRef>
              <c:f>'3'!$E$11:$E$13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74D8-45BC-AFEE-7DE75FF943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42086624"/>
        <c:axId val="1642088288"/>
      </c:barChart>
      <c:catAx>
        <c:axId val="164208662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642088288"/>
        <c:crosses val="autoZero"/>
        <c:auto val="1"/>
        <c:lblAlgn val="ctr"/>
        <c:lblOffset val="100"/>
        <c:noMultiLvlLbl val="0"/>
      </c:catAx>
      <c:valAx>
        <c:axId val="164208828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42086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27710</xdr:colOff>
      <xdr:row>1</xdr:row>
      <xdr:rowOff>17319</xdr:rowOff>
    </xdr:from>
    <xdr:to>
      <xdr:col>8</xdr:col>
      <xdr:colOff>485775</xdr:colOff>
      <xdr:row>6</xdr:row>
      <xdr:rowOff>161926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0175025" y="245919"/>
          <a:ext cx="2544040" cy="1144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346364</xdr:colOff>
      <xdr:row>1</xdr:row>
      <xdr:rowOff>51954</xdr:rowOff>
    </xdr:from>
    <xdr:to>
      <xdr:col>8</xdr:col>
      <xdr:colOff>190500</xdr:colOff>
      <xdr:row>4</xdr:row>
      <xdr:rowOff>133442</xdr:rowOff>
    </xdr:to>
    <xdr:pic>
      <xdr:nvPicPr>
        <xdr:cNvPr id="5" name="صورة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2603613" y="233795"/>
          <a:ext cx="1619250" cy="895442"/>
        </a:xfrm>
        <a:prstGeom prst="rect">
          <a:avLst/>
        </a:prstGeom>
      </xdr:spPr>
    </xdr:pic>
    <xdr:clientData/>
  </xdr:twoCellAnchor>
  <xdr:twoCellAnchor>
    <xdr:from>
      <xdr:col>9</xdr:col>
      <xdr:colOff>259772</xdr:colOff>
      <xdr:row>12</xdr:row>
      <xdr:rowOff>17317</xdr:rowOff>
    </xdr:from>
    <xdr:to>
      <xdr:col>12</xdr:col>
      <xdr:colOff>484908</xdr:colOff>
      <xdr:row>16</xdr:row>
      <xdr:rowOff>112568</xdr:rowOff>
    </xdr:to>
    <xdr:sp macro="" textlink="">
      <xdr:nvSpPr>
        <xdr:cNvPr id="6" name="سهم إلى اليمين 5"/>
        <xdr:cNvSpPr/>
      </xdr:nvSpPr>
      <xdr:spPr>
        <a:xfrm>
          <a:off x="11199096683" y="3221181"/>
          <a:ext cx="2502476" cy="1342160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ar-SA" sz="1200" b="0">
              <a:solidFill>
                <a:srgbClr val="FF0000"/>
              </a:solidFill>
            </a:rPr>
            <a:t>متاح التعديل في اسم المعلم والاداء</a:t>
          </a:r>
          <a:r>
            <a:rPr lang="ar-SA" sz="1200" b="0" baseline="0">
              <a:solidFill>
                <a:srgbClr val="FF0000"/>
              </a:solidFill>
            </a:rPr>
            <a:t> المتوقع والأداء الفعلي </a:t>
          </a:r>
        </a:p>
        <a:p>
          <a:pPr algn="ctr" rtl="1"/>
          <a:r>
            <a:rPr lang="ar-SA" sz="1200" b="0" baseline="0">
              <a:solidFill>
                <a:srgbClr val="FF0000"/>
              </a:solidFill>
            </a:rPr>
            <a:t>أما باقي الخانات تظهر إلكتروني</a:t>
          </a:r>
          <a:endParaRPr lang="ar-SA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250031</xdr:colOff>
      <xdr:row>17</xdr:row>
      <xdr:rowOff>63501</xdr:rowOff>
    </xdr:from>
    <xdr:to>
      <xdr:col>13</xdr:col>
      <xdr:colOff>392906</xdr:colOff>
      <xdr:row>24</xdr:row>
      <xdr:rowOff>254793</xdr:rowOff>
    </xdr:to>
    <xdr:graphicFrame macro="">
      <xdr:nvGraphicFramePr>
        <xdr:cNvPr id="5" name="مخطط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277812</xdr:colOff>
      <xdr:row>27</xdr:row>
      <xdr:rowOff>61117</xdr:rowOff>
    </xdr:from>
    <xdr:to>
      <xdr:col>13</xdr:col>
      <xdr:colOff>412749</xdr:colOff>
      <xdr:row>34</xdr:row>
      <xdr:rowOff>277812</xdr:rowOff>
    </xdr:to>
    <xdr:graphicFrame macro="">
      <xdr:nvGraphicFramePr>
        <xdr:cNvPr id="3" name="مخطط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277812</xdr:colOff>
      <xdr:row>7</xdr:row>
      <xdr:rowOff>39687</xdr:rowOff>
    </xdr:from>
    <xdr:to>
      <xdr:col>13</xdr:col>
      <xdr:colOff>365124</xdr:colOff>
      <xdr:row>14</xdr:row>
      <xdr:rowOff>177005</xdr:rowOff>
    </xdr:to>
    <xdr:graphicFrame macro="">
      <xdr:nvGraphicFramePr>
        <xdr:cNvPr id="4" name="مخطط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127000</xdr:colOff>
      <xdr:row>14</xdr:row>
      <xdr:rowOff>238125</xdr:rowOff>
    </xdr:from>
    <xdr:to>
      <xdr:col>18</xdr:col>
      <xdr:colOff>277812</xdr:colOff>
      <xdr:row>20</xdr:row>
      <xdr:rowOff>134938</xdr:rowOff>
    </xdr:to>
    <xdr:sp macro="" textlink="">
      <xdr:nvSpPr>
        <xdr:cNvPr id="2" name="سهم إلى اليمين 1"/>
        <xdr:cNvSpPr/>
      </xdr:nvSpPr>
      <xdr:spPr>
        <a:xfrm>
          <a:off x="11171562938" y="3738563"/>
          <a:ext cx="2063750" cy="1349375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endParaRPr lang="ar-SA" sz="1100">
            <a:solidFill>
              <a:srgbClr val="FF0000"/>
            </a:solidFill>
          </a:endParaRPr>
        </a:p>
        <a:p>
          <a:pPr algn="ctr" rtl="1"/>
          <a:r>
            <a:rPr lang="ar-SA" sz="1100">
              <a:solidFill>
                <a:srgbClr val="FF0000"/>
              </a:solidFill>
            </a:rPr>
            <a:t>يتم التصنيف إلكتروني بناء على المدخلات</a:t>
          </a:r>
          <a:r>
            <a:rPr lang="ar-SA" sz="1100" baseline="0">
              <a:solidFill>
                <a:srgbClr val="FF0000"/>
              </a:solidFill>
            </a:rPr>
            <a:t> في الصفحة السابقة</a:t>
          </a:r>
          <a:endParaRPr lang="ar-SA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10</xdr:col>
      <xdr:colOff>238124</xdr:colOff>
      <xdr:row>1</xdr:row>
      <xdr:rowOff>44552</xdr:rowOff>
    </xdr:from>
    <xdr:to>
      <xdr:col>13</xdr:col>
      <xdr:colOff>341311</xdr:colOff>
      <xdr:row>4</xdr:row>
      <xdr:rowOff>173129</xdr:rowOff>
    </xdr:to>
    <xdr:pic>
      <xdr:nvPicPr>
        <xdr:cNvPr id="12" name="صورة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4610939" y="179490"/>
          <a:ext cx="1452562" cy="803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93"/>
  <sheetViews>
    <sheetView rightToLeft="1" workbookViewId="0">
      <selection activeCell="N18" sqref="N18"/>
    </sheetView>
  </sheetViews>
  <sheetFormatPr defaultRowHeight="14.25" x14ac:dyDescent="0.2"/>
  <cols>
    <col min="2" max="2" width="23.625" customWidth="1"/>
    <col min="3" max="3" width="6.875" customWidth="1"/>
    <col min="4" max="4" width="1.5" customWidth="1"/>
    <col min="5" max="5" width="0.375" customWidth="1"/>
    <col min="13" max="34" width="9" style="1"/>
  </cols>
  <sheetData>
    <row r="1" spans="1:13" ht="18" x14ac:dyDescent="0.2">
      <c r="A1" s="16"/>
      <c r="B1" s="16"/>
      <c r="C1" s="17"/>
      <c r="D1" s="17"/>
      <c r="E1" s="16"/>
      <c r="F1" s="16"/>
      <c r="G1" s="16"/>
      <c r="H1" s="16"/>
      <c r="I1" s="16"/>
      <c r="J1" s="16"/>
      <c r="K1" s="16"/>
      <c r="L1" s="16"/>
      <c r="M1" s="16"/>
    </row>
    <row r="2" spans="1:13" ht="15.75" x14ac:dyDescent="0.2">
      <c r="A2" s="18"/>
      <c r="B2" s="27" t="s">
        <v>40</v>
      </c>
      <c r="C2" s="73"/>
      <c r="D2" s="73"/>
      <c r="E2" s="73"/>
      <c r="F2" s="73"/>
      <c r="G2" s="73"/>
      <c r="H2" s="73"/>
      <c r="I2" s="73"/>
      <c r="J2" s="74" t="s">
        <v>52</v>
      </c>
      <c r="K2" s="74"/>
      <c r="L2" s="74"/>
      <c r="M2" s="18"/>
    </row>
    <row r="3" spans="1:13" ht="15.75" x14ac:dyDescent="0.2">
      <c r="A3" s="18"/>
      <c r="B3" s="27" t="s">
        <v>41</v>
      </c>
      <c r="C3" s="73"/>
      <c r="D3" s="73"/>
      <c r="E3" s="73"/>
      <c r="F3" s="73"/>
      <c r="G3" s="73"/>
      <c r="H3" s="73"/>
      <c r="I3" s="73"/>
      <c r="J3" s="74"/>
      <c r="K3" s="74"/>
      <c r="L3" s="74"/>
      <c r="M3" s="18"/>
    </row>
    <row r="4" spans="1:13" ht="15.75" x14ac:dyDescent="0.2">
      <c r="A4" s="18"/>
      <c r="B4" s="27" t="str">
        <f>B18</f>
        <v>إدارة تعليم الرياض</v>
      </c>
      <c r="C4" s="73"/>
      <c r="D4" s="73"/>
      <c r="E4" s="73"/>
      <c r="F4" s="73"/>
      <c r="G4" s="73"/>
      <c r="H4" s="73"/>
      <c r="I4" s="73"/>
      <c r="J4" s="74"/>
      <c r="K4" s="74"/>
      <c r="L4" s="74"/>
      <c r="M4" s="18"/>
    </row>
    <row r="5" spans="1:13" ht="15.75" x14ac:dyDescent="0.2">
      <c r="A5" s="18"/>
      <c r="B5" s="27" t="str">
        <f>B19</f>
        <v>مدرسة الطفولة المبكرة</v>
      </c>
      <c r="C5" s="73"/>
      <c r="D5" s="73"/>
      <c r="E5" s="73"/>
      <c r="F5" s="73"/>
      <c r="G5" s="73"/>
      <c r="H5" s="73"/>
      <c r="I5" s="73"/>
      <c r="J5" s="74"/>
      <c r="K5" s="74"/>
      <c r="L5" s="74"/>
      <c r="M5" s="18"/>
    </row>
    <row r="6" spans="1:13" ht="15.75" x14ac:dyDescent="0.2">
      <c r="A6" s="18"/>
      <c r="B6" s="27" t="s">
        <v>44</v>
      </c>
      <c r="C6" s="28" t="s">
        <v>45</v>
      </c>
      <c r="D6" s="73"/>
      <c r="E6" s="73"/>
      <c r="F6" s="73"/>
      <c r="G6" s="73"/>
      <c r="H6" s="73"/>
      <c r="I6" s="73"/>
      <c r="J6" s="73"/>
      <c r="K6" s="73"/>
      <c r="L6" s="73"/>
      <c r="M6" s="18"/>
    </row>
    <row r="7" spans="1:13" ht="15.75" x14ac:dyDescent="0.2">
      <c r="A7" s="18"/>
      <c r="B7" s="27" t="s">
        <v>46</v>
      </c>
      <c r="C7" s="28">
        <v>1447</v>
      </c>
      <c r="D7" s="73"/>
      <c r="E7" s="73"/>
      <c r="F7" s="73"/>
      <c r="G7" s="73"/>
      <c r="H7" s="73"/>
      <c r="I7" s="73"/>
      <c r="J7" s="73"/>
      <c r="K7" s="73"/>
      <c r="L7" s="73"/>
      <c r="M7" s="18"/>
    </row>
    <row r="8" spans="1:13" ht="26.25" x14ac:dyDescent="0.2">
      <c r="A8" s="16"/>
      <c r="B8" s="46"/>
      <c r="C8" s="47"/>
      <c r="D8" s="48"/>
      <c r="E8" s="48"/>
      <c r="F8" s="48"/>
      <c r="G8" s="48"/>
      <c r="H8" s="48"/>
      <c r="I8" s="48"/>
      <c r="J8" s="49"/>
      <c r="K8" s="49"/>
      <c r="L8" s="50"/>
      <c r="M8" s="16"/>
    </row>
    <row r="9" spans="1:13" x14ac:dyDescent="0.2">
      <c r="A9" s="16"/>
      <c r="B9" s="51"/>
      <c r="C9" s="75" t="s">
        <v>51</v>
      </c>
      <c r="D9" s="75"/>
      <c r="E9" s="75"/>
      <c r="F9" s="75"/>
      <c r="G9" s="75"/>
      <c r="H9" s="75"/>
      <c r="I9" s="75"/>
      <c r="J9" s="53"/>
      <c r="K9" s="53"/>
      <c r="L9" s="54"/>
      <c r="M9" s="16"/>
    </row>
    <row r="10" spans="1:13" x14ac:dyDescent="0.2">
      <c r="A10" s="16"/>
      <c r="B10" s="51"/>
      <c r="C10" s="76"/>
      <c r="D10" s="76"/>
      <c r="E10" s="76"/>
      <c r="F10" s="76"/>
      <c r="G10" s="76"/>
      <c r="H10" s="76"/>
      <c r="I10" s="76"/>
      <c r="J10" s="53"/>
      <c r="K10" s="53"/>
      <c r="L10" s="54"/>
      <c r="M10" s="16"/>
    </row>
    <row r="11" spans="1:13" ht="27.75" x14ac:dyDescent="0.2">
      <c r="A11" s="18"/>
      <c r="B11" s="51"/>
      <c r="C11" s="52"/>
      <c r="D11" s="52"/>
      <c r="E11" s="52"/>
      <c r="F11" s="52"/>
      <c r="G11" s="52"/>
      <c r="H11" s="52"/>
      <c r="I11" s="52"/>
      <c r="J11" s="53"/>
      <c r="K11" s="53"/>
      <c r="L11" s="54"/>
      <c r="M11" s="18"/>
    </row>
    <row r="12" spans="1:13" ht="15" customHeight="1" x14ac:dyDescent="0.2">
      <c r="A12" s="18"/>
      <c r="B12" s="72" t="s">
        <v>54</v>
      </c>
      <c r="C12" s="72"/>
      <c r="D12" s="55"/>
      <c r="E12" s="55"/>
      <c r="F12" s="53"/>
      <c r="G12" s="53"/>
      <c r="H12" s="53"/>
      <c r="I12" s="72" t="s">
        <v>53</v>
      </c>
      <c r="J12" s="72"/>
      <c r="K12" s="72"/>
      <c r="L12" s="72"/>
      <c r="M12" s="18"/>
    </row>
    <row r="13" spans="1:13" ht="15" customHeight="1" x14ac:dyDescent="0.2">
      <c r="A13" s="18"/>
      <c r="B13" s="72"/>
      <c r="C13" s="72"/>
      <c r="D13" s="55"/>
      <c r="E13" s="55"/>
      <c r="F13" s="53"/>
      <c r="G13" s="53"/>
      <c r="H13" s="53"/>
      <c r="I13" s="72"/>
      <c r="J13" s="72"/>
      <c r="K13" s="72"/>
      <c r="L13" s="72"/>
      <c r="M13" s="18"/>
    </row>
    <row r="14" spans="1:13" ht="15" customHeight="1" x14ac:dyDescent="0.2">
      <c r="A14" s="18"/>
      <c r="B14" s="72"/>
      <c r="C14" s="72"/>
      <c r="D14" s="55"/>
      <c r="E14" s="55"/>
      <c r="F14" s="53"/>
      <c r="G14" s="53"/>
      <c r="H14" s="53"/>
      <c r="I14" s="72"/>
      <c r="J14" s="72"/>
      <c r="K14" s="72"/>
      <c r="L14" s="72"/>
      <c r="M14" s="18"/>
    </row>
    <row r="15" spans="1:13" x14ac:dyDescent="0.2">
      <c r="A15" s="16"/>
      <c r="B15" s="51"/>
      <c r="C15" s="53"/>
      <c r="D15" s="53"/>
      <c r="E15" s="53"/>
      <c r="F15" s="53"/>
      <c r="G15" s="53"/>
      <c r="H15" s="53"/>
      <c r="I15" s="53"/>
      <c r="J15" s="53"/>
      <c r="K15" s="53"/>
      <c r="L15" s="54"/>
      <c r="M15" s="16"/>
    </row>
    <row r="16" spans="1:13" ht="23.25" x14ac:dyDescent="0.2">
      <c r="A16" s="16"/>
      <c r="B16" s="51"/>
      <c r="C16" s="77" t="s">
        <v>58</v>
      </c>
      <c r="D16" s="77"/>
      <c r="E16" s="77"/>
      <c r="F16" s="77"/>
      <c r="G16" s="77"/>
      <c r="H16" s="77"/>
      <c r="I16" s="77"/>
      <c r="J16" s="53"/>
      <c r="K16" s="53"/>
      <c r="L16" s="54"/>
      <c r="M16" s="16"/>
    </row>
    <row r="17" spans="1:13" x14ac:dyDescent="0.2">
      <c r="A17" s="16"/>
      <c r="B17" s="51"/>
      <c r="C17" s="53"/>
      <c r="D17" s="53"/>
      <c r="E17" s="53"/>
      <c r="F17" s="53"/>
      <c r="G17" s="53"/>
      <c r="H17" s="53"/>
      <c r="I17" s="53"/>
      <c r="J17" s="53"/>
      <c r="K17" s="53"/>
      <c r="L17" s="54"/>
      <c r="M17" s="16"/>
    </row>
    <row r="18" spans="1:13" ht="18" x14ac:dyDescent="0.2">
      <c r="A18" s="18"/>
      <c r="B18" s="29" t="s">
        <v>42</v>
      </c>
      <c r="C18" s="56"/>
      <c r="D18" s="56"/>
      <c r="E18" s="56"/>
      <c r="F18" s="56"/>
      <c r="G18" s="56"/>
      <c r="H18" s="53"/>
      <c r="I18" s="53"/>
      <c r="J18" s="53"/>
      <c r="K18" s="53"/>
      <c r="L18" s="54"/>
      <c r="M18" s="16"/>
    </row>
    <row r="19" spans="1:13" ht="18" x14ac:dyDescent="0.2">
      <c r="A19" s="18"/>
      <c r="B19" s="30" t="s">
        <v>43</v>
      </c>
      <c r="C19" s="56"/>
      <c r="D19" s="56"/>
      <c r="E19" s="56"/>
      <c r="F19" s="56"/>
      <c r="G19" s="56"/>
      <c r="H19" s="56"/>
      <c r="I19" s="56"/>
      <c r="J19" s="56"/>
      <c r="K19" s="56"/>
      <c r="L19" s="57"/>
      <c r="M19" s="16"/>
    </row>
    <row r="20" spans="1:13" ht="18" x14ac:dyDescent="0.2">
      <c r="A20" s="18"/>
      <c r="B20" s="30" t="s">
        <v>47</v>
      </c>
      <c r="C20" s="56"/>
      <c r="D20" s="56"/>
      <c r="E20" s="56"/>
      <c r="F20" s="56"/>
      <c r="G20" s="56"/>
      <c r="H20" s="56"/>
      <c r="I20" s="56"/>
      <c r="J20" s="56"/>
      <c r="K20" s="56"/>
      <c r="L20" s="57"/>
      <c r="M20" s="16"/>
    </row>
    <row r="21" spans="1:13" ht="18" x14ac:dyDescent="0.2">
      <c r="A21" s="18"/>
      <c r="B21" s="31" t="s">
        <v>48</v>
      </c>
      <c r="C21" s="56"/>
      <c r="D21" s="56"/>
      <c r="E21" s="56"/>
      <c r="F21" s="56"/>
      <c r="G21" s="56"/>
      <c r="H21" s="53"/>
      <c r="I21" s="53"/>
      <c r="J21" s="64" t="s">
        <v>57</v>
      </c>
      <c r="K21" s="64"/>
      <c r="L21" s="65"/>
      <c r="M21" s="16"/>
    </row>
    <row r="22" spans="1:13" x14ac:dyDescent="0.2">
      <c r="A22" s="16"/>
      <c r="B22" s="51"/>
      <c r="C22" s="53"/>
      <c r="D22" s="53"/>
      <c r="E22" s="53"/>
      <c r="F22" s="53"/>
      <c r="G22" s="53"/>
      <c r="H22" s="53"/>
      <c r="I22" s="53"/>
      <c r="J22" s="64"/>
      <c r="K22" s="64"/>
      <c r="L22" s="65"/>
      <c r="M22" s="16"/>
    </row>
    <row r="23" spans="1:13" ht="18" x14ac:dyDescent="0.2">
      <c r="A23" s="18"/>
      <c r="B23" s="66" t="s">
        <v>49</v>
      </c>
      <c r="C23" s="67"/>
      <c r="D23" s="67"/>
      <c r="E23" s="67"/>
      <c r="F23" s="67"/>
      <c r="G23" s="67"/>
      <c r="H23" s="67"/>
      <c r="I23" s="68"/>
      <c r="J23" s="68"/>
      <c r="K23" s="68"/>
      <c r="L23" s="69"/>
      <c r="M23" s="18"/>
    </row>
    <row r="24" spans="1:13" ht="18" x14ac:dyDescent="0.2">
      <c r="A24" s="18"/>
      <c r="B24" s="70" t="s">
        <v>50</v>
      </c>
      <c r="C24" s="67"/>
      <c r="D24" s="67"/>
      <c r="E24" s="67"/>
      <c r="F24" s="67"/>
      <c r="G24" s="67"/>
      <c r="H24" s="67"/>
      <c r="I24" s="67"/>
      <c r="J24" s="67"/>
      <c r="K24" s="67"/>
      <c r="L24" s="71"/>
      <c r="M24" s="18"/>
    </row>
    <row r="25" spans="1:13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</row>
    <row r="27" spans="1:13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</row>
    <row r="28" spans="1:13" s="1" customForma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</row>
    <row r="29" spans="1:13" s="1" customFormat="1" x14ac:dyDescent="0.2"/>
    <row r="30" spans="1:13" s="1" customFormat="1" x14ac:dyDescent="0.2"/>
    <row r="31" spans="1:13" s="1" customFormat="1" x14ac:dyDescent="0.2"/>
    <row r="32" spans="1:13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0" s="1" customFormat="1" x14ac:dyDescent="0.2"/>
    <row r="381" s="1" customFormat="1" x14ac:dyDescent="0.2"/>
    <row r="382" s="1" customFormat="1" x14ac:dyDescent="0.2"/>
    <row r="383" s="1" customFormat="1" x14ac:dyDescent="0.2"/>
    <row r="384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</sheetData>
  <sheetProtection algorithmName="SHA-512" hashValue="zicl7f5PVD+XVCsJ7++3K1HQAYYU48t7ZanPGPqIPxnCP/yR7vXJ9vazr5EFiLQQDiFhIHji6bjF9W3ItzO3qQ==" saltValue="nGrxzTp5uANQ+hnceYmABQ==" spinCount="100000" sheet="1" objects="1" scenarios="1"/>
  <mergeCells count="10">
    <mergeCell ref="C2:I5"/>
    <mergeCell ref="J2:L5"/>
    <mergeCell ref="D6:L7"/>
    <mergeCell ref="C9:I10"/>
    <mergeCell ref="C16:I16"/>
    <mergeCell ref="J21:L22"/>
    <mergeCell ref="B23:L23"/>
    <mergeCell ref="B24:L24"/>
    <mergeCell ref="B12:C14"/>
    <mergeCell ref="I12:L14"/>
  </mergeCells>
  <hyperlinks>
    <hyperlink ref="B12:B14" location="'2'!A1" display="برنامج الاعتماد المدرسي"/>
    <hyperlink ref="I12:L14" location="'3'!A1" display="تقارير التصنيف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166"/>
  <sheetViews>
    <sheetView rightToLeft="1" zoomScale="110" zoomScaleNormal="110" workbookViewId="0">
      <selection activeCell="K4" sqref="K4"/>
    </sheetView>
  </sheetViews>
  <sheetFormatPr defaultRowHeight="14.25" x14ac:dyDescent="0.2"/>
  <cols>
    <col min="1" max="1" width="1.375" customWidth="1"/>
    <col min="2" max="2" width="4" customWidth="1"/>
    <col min="3" max="3" width="24.625" customWidth="1"/>
    <col min="4" max="5" width="10.75" customWidth="1"/>
    <col min="6" max="6" width="9.75" customWidth="1"/>
    <col min="7" max="7" width="11.25" customWidth="1"/>
    <col min="8" max="8" width="12" customWidth="1"/>
    <col min="9" max="9" width="12.25" customWidth="1"/>
    <col min="10" max="10" width="3.625" style="1" customWidth="1"/>
    <col min="11" max="11" width="14.75" style="1" customWidth="1"/>
    <col min="12" max="12" width="11.5" style="1" customWidth="1"/>
    <col min="13" max="13" width="9.25" style="1" customWidth="1"/>
    <col min="14" max="62" width="9" style="1"/>
  </cols>
  <sheetData>
    <row r="1" spans="1:13" s="1" customFormat="1" x14ac:dyDescent="0.2"/>
    <row r="2" spans="1:13" ht="22.5" customHeight="1" x14ac:dyDescent="0.2">
      <c r="A2" s="38"/>
      <c r="B2" s="78" t="s">
        <v>40</v>
      </c>
      <c r="C2" s="79"/>
      <c r="D2" s="90" t="s">
        <v>56</v>
      </c>
      <c r="E2" s="91"/>
      <c r="F2" s="91"/>
      <c r="G2" s="84"/>
      <c r="H2" s="84"/>
      <c r="I2" s="85"/>
      <c r="J2" s="3"/>
      <c r="K2" s="3"/>
      <c r="L2" s="3"/>
    </row>
    <row r="3" spans="1:13" ht="19.5" customHeight="1" x14ac:dyDescent="0.2">
      <c r="A3" s="38"/>
      <c r="B3" s="80" t="s">
        <v>41</v>
      </c>
      <c r="C3" s="81"/>
      <c r="D3" s="92"/>
      <c r="E3" s="92"/>
      <c r="F3" s="92"/>
      <c r="G3" s="86"/>
      <c r="H3" s="86"/>
      <c r="I3" s="87"/>
      <c r="J3" s="3"/>
      <c r="K3" s="3"/>
      <c r="L3" s="3"/>
    </row>
    <row r="4" spans="1:13" ht="21.75" customHeight="1" x14ac:dyDescent="0.2">
      <c r="A4" s="38"/>
      <c r="B4" s="80" t="str">
        <f>'1'!B18</f>
        <v>إدارة تعليم الرياض</v>
      </c>
      <c r="C4" s="81"/>
      <c r="D4" s="92"/>
      <c r="E4" s="92"/>
      <c r="F4" s="92"/>
      <c r="G4" s="86"/>
      <c r="H4" s="86"/>
      <c r="I4" s="87"/>
      <c r="J4" s="3"/>
      <c r="K4" s="3"/>
      <c r="L4" s="3"/>
    </row>
    <row r="5" spans="1:13" ht="21" customHeight="1" x14ac:dyDescent="0.2">
      <c r="A5" s="38"/>
      <c r="B5" s="82" t="str">
        <f>'1'!B19</f>
        <v>مدرسة الطفولة المبكرة</v>
      </c>
      <c r="C5" s="83"/>
      <c r="D5" s="93"/>
      <c r="E5" s="93"/>
      <c r="F5" s="93"/>
      <c r="G5" s="88"/>
      <c r="H5" s="88"/>
      <c r="I5" s="89"/>
    </row>
    <row r="6" spans="1:13" s="1" customFormat="1" ht="8.25" customHeight="1" x14ac:dyDescent="0.2">
      <c r="A6" s="34"/>
      <c r="B6" s="35"/>
      <c r="C6" s="35"/>
      <c r="D6" s="36"/>
      <c r="E6" s="36"/>
      <c r="F6" s="36"/>
      <c r="G6" s="37"/>
      <c r="H6" s="37"/>
      <c r="I6" s="37"/>
      <c r="J6" s="34"/>
    </row>
    <row r="7" spans="1:13" ht="21.75" customHeight="1" x14ac:dyDescent="0.2">
      <c r="A7" s="1"/>
      <c r="B7" s="32" t="s">
        <v>4</v>
      </c>
      <c r="C7" s="41" t="s">
        <v>0</v>
      </c>
      <c r="D7" s="41" t="s">
        <v>2</v>
      </c>
      <c r="E7" s="42" t="s">
        <v>3</v>
      </c>
      <c r="F7" s="33" t="s">
        <v>1</v>
      </c>
      <c r="G7" s="33" t="s">
        <v>7</v>
      </c>
      <c r="H7" s="33" t="s">
        <v>5</v>
      </c>
      <c r="I7" s="33" t="s">
        <v>6</v>
      </c>
      <c r="K7" s="11" t="s">
        <v>6</v>
      </c>
      <c r="L7" s="14" t="s">
        <v>30</v>
      </c>
      <c r="M7" s="4"/>
    </row>
    <row r="8" spans="1:13" ht="24.95" customHeight="1" x14ac:dyDescent="0.2">
      <c r="A8" s="1"/>
      <c r="B8" s="39">
        <f>IF(C8&lt;&gt;"",ROW(A1),"")</f>
        <v>1</v>
      </c>
      <c r="C8" s="43" t="s">
        <v>33</v>
      </c>
      <c r="D8" s="58">
        <v>1</v>
      </c>
      <c r="E8" s="61">
        <v>3</v>
      </c>
      <c r="F8" s="40">
        <f>IF(D8="","",E8-D8)</f>
        <v>2</v>
      </c>
      <c r="G8" s="19" t="str">
        <f>IF(F8="","",IF(F8&gt;=1,"إيجابي",IF(F8=0,"محايد",IF(F8&lt;0,"سلبي"))))</f>
        <v>إيجابي</v>
      </c>
      <c r="H8" s="20" t="str">
        <f>IF(E8=1,"غير مرضي",IF(E8=2,"بحاجة إلى تطوير",IF(E8=3,"وافق التوقعات",IF(E8=4,"تخطى التوقعات",IF(E8=5,"مثالي",IF(E8="",""))))))</f>
        <v>وافق التوقعات</v>
      </c>
      <c r="I8" s="21" t="str">
        <f>IF(E8="","",IF(E8&gt;=L8,"يفوق التوقعات",IF(E8&gt;=L9,"حقق التوقعات",IF(E8&lt;L10,"أقل من التوقعات"))))</f>
        <v>حقق التوقعات</v>
      </c>
      <c r="K8" s="15" t="s">
        <v>27</v>
      </c>
      <c r="L8" s="22">
        <v>4</v>
      </c>
      <c r="M8" s="2"/>
    </row>
    <row r="9" spans="1:13" ht="24.95" customHeight="1" x14ac:dyDescent="0.2">
      <c r="A9" s="1"/>
      <c r="B9" s="39">
        <f>IF(C9&lt;&gt;"",ROW(A2),"")</f>
        <v>2</v>
      </c>
      <c r="C9" s="44" t="s">
        <v>33</v>
      </c>
      <c r="D9" s="59">
        <v>5</v>
      </c>
      <c r="E9" s="62">
        <v>5</v>
      </c>
      <c r="F9" s="40">
        <f t="shared" ref="F9:F67" si="0">IF(D9="","",E9-D9)</f>
        <v>0</v>
      </c>
      <c r="G9" s="19" t="str">
        <f t="shared" ref="G9:G67" si="1">IF(F9="","",IF(F9&gt;=1,"إيجابي",IF(F9=0,"محايد",IF(F9&lt;0,"سلبي"))))</f>
        <v>محايد</v>
      </c>
      <c r="H9" s="20" t="str">
        <f t="shared" ref="H9:H67" si="2">IF(E9=1,"غير مرضي",IF(E9=2,"بحاجة إلى تطوير",IF(E9=3,"وافق التوقعات",IF(E9=4,"تخطى التوقعات",IF(E9=5,"مثالي",IF(E9="",""))))))</f>
        <v>مثالي</v>
      </c>
      <c r="I9" s="21" t="str">
        <f>IF(E9="","",IF(E9&gt;=L8,"يفوق التوقعات",IF(E9&gt;=L9,"حقق التوقعات",IF(E9&lt;L10,"أقل من التوقعات"))))</f>
        <v>يفوق التوقعات</v>
      </c>
      <c r="K9" s="13" t="s">
        <v>28</v>
      </c>
      <c r="L9" s="23">
        <v>3</v>
      </c>
      <c r="M9" s="2"/>
    </row>
    <row r="10" spans="1:13" ht="24.95" customHeight="1" x14ac:dyDescent="0.2">
      <c r="A10" s="1"/>
      <c r="B10" s="39">
        <f>IF(C10&lt;&gt;"",ROW(A3),"")</f>
        <v>3</v>
      </c>
      <c r="C10" s="44" t="s">
        <v>33</v>
      </c>
      <c r="D10" s="59">
        <v>1</v>
      </c>
      <c r="E10" s="62">
        <v>3</v>
      </c>
      <c r="F10" s="40">
        <f t="shared" si="0"/>
        <v>2</v>
      </c>
      <c r="G10" s="19" t="str">
        <f t="shared" si="1"/>
        <v>إيجابي</v>
      </c>
      <c r="H10" s="20" t="str">
        <f t="shared" si="2"/>
        <v>وافق التوقعات</v>
      </c>
      <c r="I10" s="21" t="str">
        <f>IF(E10="","",IF(E10&gt;=L8,"يفوق التوقعات",IF(E10&gt;=L9,"حقق التوقعات",IF(E10&lt;L10,"أقل من التوقعات"))))</f>
        <v>حقق التوقعات</v>
      </c>
      <c r="K10" s="12" t="s">
        <v>29</v>
      </c>
      <c r="L10" s="24">
        <v>3</v>
      </c>
      <c r="M10" s="2"/>
    </row>
    <row r="11" spans="1:13" ht="24.95" customHeight="1" x14ac:dyDescent="0.2">
      <c r="A11" s="1"/>
      <c r="B11" s="39">
        <f>IF(C11&lt;&gt;"",ROW(A4),"")</f>
        <v>4</v>
      </c>
      <c r="C11" s="44" t="s">
        <v>33</v>
      </c>
      <c r="D11" s="59">
        <v>1</v>
      </c>
      <c r="E11" s="62">
        <v>3</v>
      </c>
      <c r="F11" s="40">
        <f t="shared" si="0"/>
        <v>2</v>
      </c>
      <c r="G11" s="19" t="str">
        <f t="shared" si="1"/>
        <v>إيجابي</v>
      </c>
      <c r="H11" s="20" t="str">
        <f t="shared" si="2"/>
        <v>وافق التوقعات</v>
      </c>
      <c r="I11" s="21" t="str">
        <f>IF(E11="","",IF(E11&gt;=L8,"يفوق التوقعات",IF(E11&gt;=L9,"حقق التوقعات",IF(E11&lt;L10,"أقل من التوقعات"))))</f>
        <v>حقق التوقعات</v>
      </c>
      <c r="K11" s="7"/>
      <c r="L11" s="7"/>
      <c r="M11" s="7"/>
    </row>
    <row r="12" spans="1:13" ht="24.95" customHeight="1" x14ac:dyDescent="0.2">
      <c r="A12" s="1"/>
      <c r="B12" s="39">
        <f>IF(C12&lt;&gt;"",ROW(A5),"")</f>
        <v>5</v>
      </c>
      <c r="C12" s="44" t="s">
        <v>34</v>
      </c>
      <c r="D12" s="59">
        <v>5</v>
      </c>
      <c r="E12" s="62">
        <v>4</v>
      </c>
      <c r="F12" s="40">
        <f t="shared" si="0"/>
        <v>-1</v>
      </c>
      <c r="G12" s="19" t="str">
        <f t="shared" si="1"/>
        <v>سلبي</v>
      </c>
      <c r="H12" s="20" t="str">
        <f t="shared" si="2"/>
        <v>تخطى التوقعات</v>
      </c>
      <c r="I12" s="21" t="str">
        <f>IF(E12="","",IF(E12&gt;=L8,"يفوق التوقعات",IF(E12&gt;=L9,"حقق التوقعات",IF(E12&lt;L10,"أقل من التوقعات"))))</f>
        <v>يفوق التوقعات</v>
      </c>
      <c r="K12" s="98" t="s">
        <v>5</v>
      </c>
      <c r="L12" s="98"/>
      <c r="M12" s="7"/>
    </row>
    <row r="13" spans="1:13" ht="24.95" customHeight="1" x14ac:dyDescent="0.2">
      <c r="A13" s="1"/>
      <c r="B13" s="39">
        <f t="shared" ref="B13:B67" si="3">IF(C13&lt;&gt;"",ROW(A7),"")</f>
        <v>7</v>
      </c>
      <c r="C13" s="44" t="s">
        <v>35</v>
      </c>
      <c r="D13" s="59">
        <v>3</v>
      </c>
      <c r="E13" s="62">
        <v>3</v>
      </c>
      <c r="F13" s="40">
        <f t="shared" si="0"/>
        <v>0</v>
      </c>
      <c r="G13" s="19" t="str">
        <f t="shared" si="1"/>
        <v>محايد</v>
      </c>
      <c r="H13" s="20" t="str">
        <f t="shared" si="2"/>
        <v>وافق التوقعات</v>
      </c>
      <c r="I13" s="21" t="str">
        <f>IF(E13="","",IF(E13&gt;=L8,"يفوق التوقعات",IF(E13&gt;=L9,"حقق التوقعات",IF(E13&lt;L10,"أقل من التوقعات"))))</f>
        <v>حقق التوقعات</v>
      </c>
      <c r="K13" s="8" t="s">
        <v>9</v>
      </c>
      <c r="L13" s="8">
        <f>COUNTIF($H$8:$H$67,K13)</f>
        <v>40</v>
      </c>
      <c r="M13" s="7"/>
    </row>
    <row r="14" spans="1:13" ht="24.95" customHeight="1" x14ac:dyDescent="0.2">
      <c r="A14" s="1"/>
      <c r="B14" s="39">
        <f t="shared" si="3"/>
        <v>8</v>
      </c>
      <c r="C14" s="44" t="s">
        <v>35</v>
      </c>
      <c r="D14" s="59">
        <v>5</v>
      </c>
      <c r="E14" s="62">
        <v>5</v>
      </c>
      <c r="F14" s="40">
        <f t="shared" si="0"/>
        <v>0</v>
      </c>
      <c r="G14" s="19" t="str">
        <f t="shared" si="1"/>
        <v>محايد</v>
      </c>
      <c r="H14" s="20" t="str">
        <f t="shared" si="2"/>
        <v>مثالي</v>
      </c>
      <c r="I14" s="21" t="str">
        <f>IF(E14="","",IF(E14&gt;=L8,"يفوق التوقعات",IF(E14&gt;=L9,"حقق التوقعات",IF(E14&lt;L10,"أقل من التوقعات"))))</f>
        <v>يفوق التوقعات</v>
      </c>
      <c r="K14" s="8" t="s">
        <v>10</v>
      </c>
      <c r="L14" s="8">
        <f>COUNTIF($H$8:$H$67,K14)</f>
        <v>4</v>
      </c>
      <c r="M14" s="7"/>
    </row>
    <row r="15" spans="1:13" ht="24.95" customHeight="1" x14ac:dyDescent="0.2">
      <c r="A15" s="1"/>
      <c r="B15" s="39">
        <f t="shared" si="3"/>
        <v>9</v>
      </c>
      <c r="C15" s="44" t="s">
        <v>35</v>
      </c>
      <c r="D15" s="59">
        <v>4</v>
      </c>
      <c r="E15" s="62">
        <v>3</v>
      </c>
      <c r="F15" s="40">
        <f t="shared" si="0"/>
        <v>-1</v>
      </c>
      <c r="G15" s="19" t="str">
        <f t="shared" si="1"/>
        <v>سلبي</v>
      </c>
      <c r="H15" s="20" t="str">
        <f t="shared" si="2"/>
        <v>وافق التوقعات</v>
      </c>
      <c r="I15" s="21" t="str">
        <f>IF(E15="","",IF(E15&gt;=L8,"يفوق التوقعات",IF(E15&gt;=L9,"حقق التوقعات",IF(E15&lt;L10,"أقل من التوقعات"))))</f>
        <v>حقق التوقعات</v>
      </c>
      <c r="K15" s="8" t="s">
        <v>21</v>
      </c>
      <c r="L15" s="8">
        <f>COUNTIF($H$8:$H$67,K15)</f>
        <v>6</v>
      </c>
      <c r="M15" s="7"/>
    </row>
    <row r="16" spans="1:13" ht="24.95" customHeight="1" x14ac:dyDescent="0.2">
      <c r="A16" s="1"/>
      <c r="B16" s="39">
        <f t="shared" si="3"/>
        <v>10</v>
      </c>
      <c r="C16" s="44" t="s">
        <v>35</v>
      </c>
      <c r="D16" s="59">
        <v>4</v>
      </c>
      <c r="E16" s="62">
        <v>2</v>
      </c>
      <c r="F16" s="40">
        <f t="shared" si="0"/>
        <v>-2</v>
      </c>
      <c r="G16" s="19" t="str">
        <f t="shared" si="1"/>
        <v>سلبي</v>
      </c>
      <c r="H16" s="20" t="str">
        <f t="shared" si="2"/>
        <v>بحاجة إلى تطوير</v>
      </c>
      <c r="I16" s="21" t="str">
        <f>IF(E16="","",IF(E16&gt;=L8,"يفوق التوقعات",IF(E16&gt;=L9,"حقق التوقعات",IF(E16&lt;L10,"أقل من التوقعات"))))</f>
        <v>أقل من التوقعات</v>
      </c>
      <c r="K16" s="8" t="s">
        <v>20</v>
      </c>
      <c r="L16" s="8">
        <f>COUNTIF($H$8:$H$67,K16)</f>
        <v>10</v>
      </c>
      <c r="M16" s="7"/>
    </row>
    <row r="17" spans="1:13" ht="24.95" customHeight="1" x14ac:dyDescent="0.2">
      <c r="A17" s="1"/>
      <c r="B17" s="39">
        <f t="shared" si="3"/>
        <v>11</v>
      </c>
      <c r="C17" s="44" t="s">
        <v>35</v>
      </c>
      <c r="D17" s="59">
        <v>5</v>
      </c>
      <c r="E17" s="62">
        <v>3</v>
      </c>
      <c r="F17" s="40">
        <f t="shared" si="0"/>
        <v>-2</v>
      </c>
      <c r="G17" s="19" t="str">
        <f t="shared" si="1"/>
        <v>سلبي</v>
      </c>
      <c r="H17" s="20" t="str">
        <f t="shared" si="2"/>
        <v>وافق التوقعات</v>
      </c>
      <c r="I17" s="21" t="str">
        <f>IF(E17="","",IF(E17&gt;=L8,"يفوق التوقعات",IF(E17&gt;=L9,"حقق التوقعات",IF(E17&lt;L10,"أقل من التوقعات"))))</f>
        <v>حقق التوقعات</v>
      </c>
      <c r="K17" s="8" t="s">
        <v>22</v>
      </c>
      <c r="L17" s="8">
        <f>COUNTIF($H$8:$H$67,K17)</f>
        <v>0</v>
      </c>
      <c r="M17" s="7"/>
    </row>
    <row r="18" spans="1:13" ht="24.95" customHeight="1" x14ac:dyDescent="0.2">
      <c r="A18" s="1"/>
      <c r="B18" s="39">
        <f t="shared" si="3"/>
        <v>12</v>
      </c>
      <c r="C18" s="44" t="s">
        <v>35</v>
      </c>
      <c r="D18" s="59">
        <v>5</v>
      </c>
      <c r="E18" s="62">
        <v>2</v>
      </c>
      <c r="F18" s="40">
        <f t="shared" si="0"/>
        <v>-3</v>
      </c>
      <c r="G18" s="19" t="str">
        <f t="shared" si="1"/>
        <v>سلبي</v>
      </c>
      <c r="H18" s="20" t="str">
        <f t="shared" si="2"/>
        <v>بحاجة إلى تطوير</v>
      </c>
      <c r="I18" s="21" t="str">
        <f>IF(E18="","",IF(E18&gt;=L8,"يفوق التوقعات",IF(E18&gt;=L9,"حقق التوقعات",IF(E18&lt;L10,"أقل من التوقعات"))))</f>
        <v>أقل من التوقعات</v>
      </c>
      <c r="K18" s="10"/>
      <c r="L18" s="10"/>
      <c r="M18" s="7"/>
    </row>
    <row r="19" spans="1:13" ht="24.95" customHeight="1" x14ac:dyDescent="0.2">
      <c r="A19" s="1"/>
      <c r="B19" s="39">
        <f t="shared" si="3"/>
        <v>13</v>
      </c>
      <c r="C19" s="44" t="s">
        <v>35</v>
      </c>
      <c r="D19" s="59">
        <v>4</v>
      </c>
      <c r="E19" s="62">
        <v>5</v>
      </c>
      <c r="F19" s="40">
        <f t="shared" si="0"/>
        <v>1</v>
      </c>
      <c r="G19" s="19" t="str">
        <f t="shared" si="1"/>
        <v>إيجابي</v>
      </c>
      <c r="H19" s="20" t="str">
        <f t="shared" si="2"/>
        <v>مثالي</v>
      </c>
      <c r="I19" s="21" t="str">
        <f>IF(E19="","",IF(E19&gt;=L8,"يفوق التوقعات",IF(E19&gt;=L9,"حقق التوقعات",IF(E19&lt;L10,"أقل من التوقعات"))))</f>
        <v>يفوق التوقعات</v>
      </c>
      <c r="K19" s="99" t="s">
        <v>7</v>
      </c>
      <c r="L19" s="99"/>
      <c r="M19" s="7"/>
    </row>
    <row r="20" spans="1:13" ht="24.95" customHeight="1" x14ac:dyDescent="0.2">
      <c r="A20" s="1"/>
      <c r="B20" s="39">
        <f t="shared" si="3"/>
        <v>14</v>
      </c>
      <c r="C20" s="44" t="s">
        <v>35</v>
      </c>
      <c r="D20" s="59">
        <v>4</v>
      </c>
      <c r="E20" s="62">
        <v>4</v>
      </c>
      <c r="F20" s="40">
        <f t="shared" si="0"/>
        <v>0</v>
      </c>
      <c r="G20" s="19" t="str">
        <f t="shared" si="1"/>
        <v>محايد</v>
      </c>
      <c r="H20" s="20" t="str">
        <f t="shared" si="2"/>
        <v>تخطى التوقعات</v>
      </c>
      <c r="I20" s="21" t="str">
        <f>IF(E20="","",IF(E20&gt;=L8,"يفوق التوقعات",IF(E20&gt;=L9,"حقق التوقعات",IF(E20&lt;L10,"أقل من التوقعات"))))</f>
        <v>يفوق التوقعات</v>
      </c>
      <c r="K20" s="8" t="s">
        <v>17</v>
      </c>
      <c r="L20" s="8">
        <f>COUNTIF($G$8:$G$67,K20)</f>
        <v>28</v>
      </c>
      <c r="M20" s="7"/>
    </row>
    <row r="21" spans="1:13" ht="24.95" customHeight="1" x14ac:dyDescent="0.2">
      <c r="A21" s="1"/>
      <c r="B21" s="39">
        <f t="shared" si="3"/>
        <v>15</v>
      </c>
      <c r="C21" s="44" t="s">
        <v>35</v>
      </c>
      <c r="D21" s="59">
        <v>5</v>
      </c>
      <c r="E21" s="62">
        <v>4</v>
      </c>
      <c r="F21" s="40">
        <f t="shared" si="0"/>
        <v>-1</v>
      </c>
      <c r="G21" s="19" t="str">
        <f t="shared" si="1"/>
        <v>سلبي</v>
      </c>
      <c r="H21" s="20" t="str">
        <f t="shared" si="2"/>
        <v>تخطى التوقعات</v>
      </c>
      <c r="I21" s="21" t="str">
        <f>IF(E21="","",IF(E21&gt;=L8,"يفوق التوقعات",IF(E21&gt;=L9,"حقق التوقعات",IF(E21&lt;L10,"أقل من التوقعات"))))</f>
        <v>يفوق التوقعات</v>
      </c>
      <c r="K21" s="8" t="s">
        <v>18</v>
      </c>
      <c r="L21" s="8">
        <f>COUNTIF($G$8:$G$67,K21)</f>
        <v>24</v>
      </c>
      <c r="M21" s="7"/>
    </row>
    <row r="22" spans="1:13" ht="24.95" customHeight="1" x14ac:dyDescent="0.2">
      <c r="A22" s="1"/>
      <c r="B22" s="39">
        <f t="shared" si="3"/>
        <v>16</v>
      </c>
      <c r="C22" s="44" t="s">
        <v>35</v>
      </c>
      <c r="D22" s="59">
        <v>4</v>
      </c>
      <c r="E22" s="62">
        <v>5</v>
      </c>
      <c r="F22" s="40">
        <f t="shared" si="0"/>
        <v>1</v>
      </c>
      <c r="G22" s="19" t="str">
        <f t="shared" si="1"/>
        <v>إيجابي</v>
      </c>
      <c r="H22" s="20" t="str">
        <f t="shared" si="2"/>
        <v>مثالي</v>
      </c>
      <c r="I22" s="21" t="str">
        <f>IF(E22="","",IF(E22&gt;=L8,"يفوق التوقعات",IF(E22&gt;=L9,"حقق التوقعات",IF(E22&lt;L10,"أقل من التوقعات"))))</f>
        <v>يفوق التوقعات</v>
      </c>
      <c r="K22" s="8" t="s">
        <v>19</v>
      </c>
      <c r="L22" s="8">
        <f>COUNTIF($G$8:$G$67,K22)</f>
        <v>8</v>
      </c>
      <c r="M22" s="7"/>
    </row>
    <row r="23" spans="1:13" ht="24.95" customHeight="1" x14ac:dyDescent="0.2">
      <c r="A23" s="1"/>
      <c r="B23" s="39">
        <f t="shared" si="3"/>
        <v>17</v>
      </c>
      <c r="C23" s="44" t="s">
        <v>35</v>
      </c>
      <c r="D23" s="59">
        <v>4</v>
      </c>
      <c r="E23" s="62">
        <v>4</v>
      </c>
      <c r="F23" s="40">
        <f t="shared" si="0"/>
        <v>0</v>
      </c>
      <c r="G23" s="19" t="str">
        <f t="shared" si="1"/>
        <v>محايد</v>
      </c>
      <c r="H23" s="20" t="str">
        <f t="shared" si="2"/>
        <v>تخطى التوقعات</v>
      </c>
      <c r="I23" s="21" t="str">
        <f>IF(E23="","",IF(E23&gt;=L8,"يفوق التوقعات",IF(E23&gt;=L9,"حقق التوقعات",IF(E23&lt;L10,"أقل من التوقعات"))))</f>
        <v>يفوق التوقعات</v>
      </c>
      <c r="K23" s="7" t="s">
        <v>8</v>
      </c>
      <c r="L23" s="7"/>
      <c r="M23" s="7"/>
    </row>
    <row r="24" spans="1:13" ht="24.95" customHeight="1" x14ac:dyDescent="0.2">
      <c r="A24" s="1"/>
      <c r="B24" s="39">
        <f t="shared" si="3"/>
        <v>18</v>
      </c>
      <c r="C24" s="44" t="s">
        <v>35</v>
      </c>
      <c r="D24" s="59">
        <v>4</v>
      </c>
      <c r="E24" s="62">
        <v>4</v>
      </c>
      <c r="F24" s="40">
        <f t="shared" si="0"/>
        <v>0</v>
      </c>
      <c r="G24" s="19" t="str">
        <f t="shared" si="1"/>
        <v>محايد</v>
      </c>
      <c r="H24" s="20" t="str">
        <f t="shared" si="2"/>
        <v>تخطى التوقعات</v>
      </c>
      <c r="I24" s="21" t="str">
        <f>IF(E24="","",IF(E24&gt;=L8,"يفوق التوقعات",IF(E24&gt;=L9,"حقق التوقعات",IF(E24&lt;L10,"أقل من التوقعات"))))</f>
        <v>يفوق التوقعات</v>
      </c>
      <c r="K24" s="100"/>
      <c r="L24" s="100"/>
      <c r="M24" s="7"/>
    </row>
    <row r="25" spans="1:13" ht="24.95" customHeight="1" x14ac:dyDescent="0.2">
      <c r="A25" s="1"/>
      <c r="B25" s="39">
        <f t="shared" si="3"/>
        <v>19</v>
      </c>
      <c r="C25" s="44" t="s">
        <v>35</v>
      </c>
      <c r="D25" s="59">
        <v>4</v>
      </c>
      <c r="E25" s="62">
        <v>5</v>
      </c>
      <c r="F25" s="40">
        <f t="shared" si="0"/>
        <v>1</v>
      </c>
      <c r="G25" s="19" t="str">
        <f t="shared" si="1"/>
        <v>إيجابي</v>
      </c>
      <c r="H25" s="20" t="str">
        <f t="shared" si="2"/>
        <v>مثالي</v>
      </c>
      <c r="I25" s="21" t="str">
        <f>IF(E25="","",IF(E25&gt;=L8,"يفوق التوقعات",IF(E25&gt;=L9,"حقق التوقعات",IF(E25&lt;L10,"أقل من التوقعات"))))</f>
        <v>يفوق التوقعات</v>
      </c>
      <c r="K25" s="8" t="s">
        <v>31</v>
      </c>
      <c r="L25" s="9">
        <f>COUNTIF($I$8:$I$67,K25)</f>
        <v>50</v>
      </c>
      <c r="M25" s="7"/>
    </row>
    <row r="26" spans="1:13" ht="24.95" customHeight="1" x14ac:dyDescent="0.2">
      <c r="A26" s="1"/>
      <c r="B26" s="39">
        <f t="shared" si="3"/>
        <v>20</v>
      </c>
      <c r="C26" s="44" t="s">
        <v>35</v>
      </c>
      <c r="D26" s="59">
        <v>4</v>
      </c>
      <c r="E26" s="62">
        <v>5</v>
      </c>
      <c r="F26" s="40">
        <f t="shared" si="0"/>
        <v>1</v>
      </c>
      <c r="G26" s="19" t="str">
        <f t="shared" si="1"/>
        <v>إيجابي</v>
      </c>
      <c r="H26" s="20" t="str">
        <f t="shared" si="2"/>
        <v>مثالي</v>
      </c>
      <c r="I26" s="21" t="str">
        <f>IF(E26="","",IF(E26&gt;=L8,"يفوق التوقعات",IF(E26&gt;=L9,"حقق التوقعات",IF(E26&lt;L10,"أقل من التوقعات"))))</f>
        <v>يفوق التوقعات</v>
      </c>
      <c r="K26" s="8" t="s">
        <v>26</v>
      </c>
      <c r="L26" s="9">
        <f>COUNTIF($I$8:$I$67,K26)</f>
        <v>6</v>
      </c>
      <c r="M26" s="7"/>
    </row>
    <row r="27" spans="1:13" ht="24.95" customHeight="1" x14ac:dyDescent="0.2">
      <c r="A27" s="1"/>
      <c r="B27" s="39">
        <f t="shared" si="3"/>
        <v>21</v>
      </c>
      <c r="C27" s="44" t="s">
        <v>35</v>
      </c>
      <c r="D27" s="59">
        <v>5</v>
      </c>
      <c r="E27" s="62">
        <v>5</v>
      </c>
      <c r="F27" s="40">
        <f t="shared" si="0"/>
        <v>0</v>
      </c>
      <c r="G27" s="19" t="str">
        <f t="shared" si="1"/>
        <v>محايد</v>
      </c>
      <c r="H27" s="20" t="str">
        <f t="shared" si="2"/>
        <v>مثالي</v>
      </c>
      <c r="I27" s="21" t="str">
        <f>IF(E27="","",IF(E27&gt;=L8,"يفوق التوقعات",IF(E27&gt;=L9,"حقق التوقعات",IF(E27&lt;L10,"أقل من التوقعات"))))</f>
        <v>يفوق التوقعات</v>
      </c>
      <c r="K27" s="8" t="s">
        <v>32</v>
      </c>
      <c r="L27" s="9">
        <f>COUNTIF($I$8:$I$67,K27)</f>
        <v>4</v>
      </c>
      <c r="M27" s="7"/>
    </row>
    <row r="28" spans="1:13" ht="24.95" customHeight="1" x14ac:dyDescent="0.2">
      <c r="A28" s="1"/>
      <c r="B28" s="39">
        <f t="shared" si="3"/>
        <v>22</v>
      </c>
      <c r="C28" s="44" t="s">
        <v>35</v>
      </c>
      <c r="D28" s="59">
        <v>5</v>
      </c>
      <c r="E28" s="62">
        <v>2</v>
      </c>
      <c r="F28" s="40">
        <f t="shared" si="0"/>
        <v>-3</v>
      </c>
      <c r="G28" s="19" t="str">
        <f t="shared" si="1"/>
        <v>سلبي</v>
      </c>
      <c r="H28" s="20" t="str">
        <f t="shared" si="2"/>
        <v>بحاجة إلى تطوير</v>
      </c>
      <c r="I28" s="21" t="str">
        <f>IF(E28="","",IF(E28&gt;=L8,"يفوق التوقعات",IF(E28&gt;=L9,"حقق التوقعات",IF(E28&lt;L10,"أقل من التوقعات"))))</f>
        <v>أقل من التوقعات</v>
      </c>
      <c r="K28" s="7"/>
      <c r="L28" s="7"/>
      <c r="M28" s="7"/>
    </row>
    <row r="29" spans="1:13" ht="24.95" customHeight="1" x14ac:dyDescent="0.2">
      <c r="A29" s="1"/>
      <c r="B29" s="39">
        <f t="shared" si="3"/>
        <v>23</v>
      </c>
      <c r="C29" s="44" t="s">
        <v>35</v>
      </c>
      <c r="D29" s="59">
        <v>4</v>
      </c>
      <c r="E29" s="62">
        <v>4</v>
      </c>
      <c r="F29" s="40">
        <f t="shared" si="0"/>
        <v>0</v>
      </c>
      <c r="G29" s="19" t="str">
        <f t="shared" si="1"/>
        <v>محايد</v>
      </c>
      <c r="H29" s="20" t="str">
        <f t="shared" si="2"/>
        <v>تخطى التوقعات</v>
      </c>
      <c r="I29" s="21" t="str">
        <f>IF(E29="","",IF(E29&gt;=L8,"يفوق التوقعات",IF(E29&gt;=L9,"حقق التوقعات",IF(E29&lt;L10,"أقل من التوقعات"))))</f>
        <v>يفوق التوقعات</v>
      </c>
      <c r="K29" s="7"/>
      <c r="L29" s="7"/>
      <c r="M29" s="7"/>
    </row>
    <row r="30" spans="1:13" ht="24.95" customHeight="1" x14ac:dyDescent="0.2">
      <c r="A30" s="1"/>
      <c r="B30" s="39">
        <f t="shared" si="3"/>
        <v>24</v>
      </c>
      <c r="C30" s="44" t="s">
        <v>35</v>
      </c>
      <c r="D30" s="59">
        <v>5</v>
      </c>
      <c r="E30" s="62">
        <v>5</v>
      </c>
      <c r="F30" s="40">
        <f t="shared" si="0"/>
        <v>0</v>
      </c>
      <c r="G30" s="19" t="str">
        <f t="shared" si="1"/>
        <v>محايد</v>
      </c>
      <c r="H30" s="20" t="str">
        <f t="shared" si="2"/>
        <v>مثالي</v>
      </c>
      <c r="I30" s="21" t="str">
        <f>IF(E30="","",IF(E30&gt;=L8,"يفوق التوقعات",IF(E30&gt;=L9,"حقق التوقعات",IF(E30&lt;L10,"أقل من التوقعات"))))</f>
        <v>يفوق التوقعات</v>
      </c>
      <c r="K30" s="7"/>
      <c r="L30" s="7"/>
      <c r="M30" s="7"/>
    </row>
    <row r="31" spans="1:13" ht="24.95" customHeight="1" x14ac:dyDescent="0.2">
      <c r="A31" s="1"/>
      <c r="B31" s="39">
        <f t="shared" si="3"/>
        <v>25</v>
      </c>
      <c r="C31" s="44" t="s">
        <v>35</v>
      </c>
      <c r="D31" s="59">
        <v>5</v>
      </c>
      <c r="E31" s="62">
        <v>5</v>
      </c>
      <c r="F31" s="40">
        <f t="shared" si="0"/>
        <v>0</v>
      </c>
      <c r="G31" s="19" t="str">
        <f t="shared" si="1"/>
        <v>محايد</v>
      </c>
      <c r="H31" s="20" t="str">
        <f t="shared" si="2"/>
        <v>مثالي</v>
      </c>
      <c r="I31" s="21" t="str">
        <f>IF(E31="","",IF(E31&gt;=L8,"يفوق التوقعات",IF(E31&gt;=L9,"حقق التوقعات",IF(E31&lt;L10,"أقل من التوقعات"))))</f>
        <v>يفوق التوقعات</v>
      </c>
      <c r="K31" s="6"/>
      <c r="L31" s="6"/>
      <c r="M31" s="6"/>
    </row>
    <row r="32" spans="1:13" ht="24.95" customHeight="1" x14ac:dyDescent="0.2">
      <c r="A32" s="1"/>
      <c r="B32" s="39">
        <f t="shared" si="3"/>
        <v>26</v>
      </c>
      <c r="C32" s="44" t="s">
        <v>35</v>
      </c>
      <c r="D32" s="59">
        <v>4</v>
      </c>
      <c r="E32" s="62">
        <v>4</v>
      </c>
      <c r="F32" s="40">
        <f t="shared" si="0"/>
        <v>0</v>
      </c>
      <c r="G32" s="19" t="str">
        <f t="shared" si="1"/>
        <v>محايد</v>
      </c>
      <c r="H32" s="20" t="str">
        <f t="shared" si="2"/>
        <v>تخطى التوقعات</v>
      </c>
      <c r="I32" s="21" t="str">
        <f>IF(E32="","",IF(E32&gt;=L8,"يفوق التوقعات",IF(E32&gt;=L9,"حقق التوقعات",IF(E32&lt;L10,"أقل من التوقعات"))))</f>
        <v>يفوق التوقعات</v>
      </c>
      <c r="K32" s="6"/>
      <c r="L32" s="6"/>
      <c r="M32" s="6"/>
    </row>
    <row r="33" spans="1:13" ht="24.95" customHeight="1" x14ac:dyDescent="0.2">
      <c r="A33" s="1"/>
      <c r="B33" s="39">
        <f t="shared" si="3"/>
        <v>27</v>
      </c>
      <c r="C33" s="44" t="s">
        <v>35</v>
      </c>
      <c r="D33" s="59">
        <v>4</v>
      </c>
      <c r="E33" s="62">
        <v>5</v>
      </c>
      <c r="F33" s="40">
        <f t="shared" si="0"/>
        <v>1</v>
      </c>
      <c r="G33" s="19" t="str">
        <f t="shared" si="1"/>
        <v>إيجابي</v>
      </c>
      <c r="H33" s="20" t="str">
        <f t="shared" si="2"/>
        <v>مثالي</v>
      </c>
      <c r="I33" s="21" t="str">
        <f>IF(E33="","",IF(E33&gt;=L8,"يفوق التوقعات",IF(E33&gt;=L9,"حقق التوقعات",IF(E33&lt;L10,"أقل من التوقعات"))))</f>
        <v>يفوق التوقعات</v>
      </c>
      <c r="K33" s="6"/>
      <c r="L33" s="6"/>
      <c r="M33" s="6"/>
    </row>
    <row r="34" spans="1:13" ht="24.95" customHeight="1" x14ac:dyDescent="0.2">
      <c r="A34" s="1"/>
      <c r="B34" s="39">
        <f t="shared" si="3"/>
        <v>28</v>
      </c>
      <c r="C34" s="44" t="s">
        <v>35</v>
      </c>
      <c r="D34" s="59">
        <v>4</v>
      </c>
      <c r="E34" s="62">
        <v>2</v>
      </c>
      <c r="F34" s="40">
        <f t="shared" si="0"/>
        <v>-2</v>
      </c>
      <c r="G34" s="19" t="str">
        <f t="shared" si="1"/>
        <v>سلبي</v>
      </c>
      <c r="H34" s="20" t="str">
        <f t="shared" si="2"/>
        <v>بحاجة إلى تطوير</v>
      </c>
      <c r="I34" s="21" t="str">
        <f>IF(E34="","",IF(E34&gt;=L8,"يفوق التوقعات",IF(E34&gt;=L9,"حقق التوقعات",IF(E34&lt;L10,"أقل من التوقعات"))))</f>
        <v>أقل من التوقعات</v>
      </c>
      <c r="K34" s="6"/>
      <c r="L34" s="6"/>
      <c r="M34" s="6"/>
    </row>
    <row r="35" spans="1:13" ht="24.95" customHeight="1" x14ac:dyDescent="0.2">
      <c r="A35" s="1"/>
      <c r="B35" s="39">
        <f t="shared" si="3"/>
        <v>29</v>
      </c>
      <c r="C35" s="44" t="s">
        <v>35</v>
      </c>
      <c r="D35" s="59">
        <v>4</v>
      </c>
      <c r="E35" s="62">
        <v>4</v>
      </c>
      <c r="F35" s="40">
        <f t="shared" si="0"/>
        <v>0</v>
      </c>
      <c r="G35" s="19" t="str">
        <f t="shared" si="1"/>
        <v>محايد</v>
      </c>
      <c r="H35" s="20" t="str">
        <f t="shared" si="2"/>
        <v>تخطى التوقعات</v>
      </c>
      <c r="I35" s="21" t="str">
        <f>IF(E35="","",IF(E35&gt;=L8,"يفوق التوقعات",IF(E35&gt;=L9,"حقق التوقعات",IF(E35&lt;L10,"أقل من التوقعات"))))</f>
        <v>يفوق التوقعات</v>
      </c>
      <c r="K35" s="6"/>
      <c r="L35" s="6"/>
      <c r="M35" s="6"/>
    </row>
    <row r="36" spans="1:13" ht="24.95" customHeight="1" x14ac:dyDescent="0.2">
      <c r="A36" s="1"/>
      <c r="B36" s="39">
        <f t="shared" si="3"/>
        <v>30</v>
      </c>
      <c r="C36" s="44" t="s">
        <v>35</v>
      </c>
      <c r="D36" s="59">
        <v>4</v>
      </c>
      <c r="E36" s="62">
        <v>4</v>
      </c>
      <c r="F36" s="40">
        <f t="shared" si="0"/>
        <v>0</v>
      </c>
      <c r="G36" s="19" t="str">
        <f t="shared" si="1"/>
        <v>محايد</v>
      </c>
      <c r="H36" s="20" t="str">
        <f t="shared" si="2"/>
        <v>تخطى التوقعات</v>
      </c>
      <c r="I36" s="21" t="str">
        <f>IF(E36="","",IF(E36&gt;=L8,"يفوق التوقعات",IF(E36&gt;=L9,"حقق التوقعات",IF(E36&lt;L10,"أقل من التوقعات"))))</f>
        <v>يفوق التوقعات</v>
      </c>
      <c r="K36" s="6"/>
      <c r="L36" s="6"/>
      <c r="M36" s="6"/>
    </row>
    <row r="37" spans="1:13" ht="24.95" customHeight="1" x14ac:dyDescent="0.2">
      <c r="A37" s="1"/>
      <c r="B37" s="39">
        <f t="shared" si="3"/>
        <v>31</v>
      </c>
      <c r="C37" s="44" t="s">
        <v>35</v>
      </c>
      <c r="D37" s="59">
        <v>4</v>
      </c>
      <c r="E37" s="62">
        <v>4</v>
      </c>
      <c r="F37" s="40">
        <f t="shared" si="0"/>
        <v>0</v>
      </c>
      <c r="G37" s="19" t="str">
        <f t="shared" si="1"/>
        <v>محايد</v>
      </c>
      <c r="H37" s="20" t="str">
        <f t="shared" si="2"/>
        <v>تخطى التوقعات</v>
      </c>
      <c r="I37" s="21" t="str">
        <f>IF(E37="","",IF(E37&gt;=L8,"يفوق التوقعات",IF(E37&gt;=L9,"حقق التوقعات",IF(E37&lt;L10,"أقل من التوقعات"))))</f>
        <v>يفوق التوقعات</v>
      </c>
      <c r="K37" s="6"/>
      <c r="L37" s="6"/>
      <c r="M37" s="6"/>
    </row>
    <row r="38" spans="1:13" ht="24.95" customHeight="1" x14ac:dyDescent="0.2">
      <c r="A38" s="1"/>
      <c r="B38" s="39">
        <f t="shared" si="3"/>
        <v>32</v>
      </c>
      <c r="C38" s="44" t="s">
        <v>35</v>
      </c>
      <c r="D38" s="59">
        <v>5</v>
      </c>
      <c r="E38" s="62">
        <v>5</v>
      </c>
      <c r="F38" s="40">
        <f t="shared" si="0"/>
        <v>0</v>
      </c>
      <c r="G38" s="19" t="str">
        <f t="shared" si="1"/>
        <v>محايد</v>
      </c>
      <c r="H38" s="20" t="str">
        <f t="shared" si="2"/>
        <v>مثالي</v>
      </c>
      <c r="I38" s="21" t="str">
        <f>IF(E38="","",IF(E38&gt;=L8,"يفوق التوقعات",IF(E38&gt;=L9,"حقق التوقعات",IF(E38&lt;L10,"أقل من التوقعات"))))</f>
        <v>يفوق التوقعات</v>
      </c>
      <c r="K38" s="6"/>
      <c r="L38" s="6"/>
      <c r="M38" s="6"/>
    </row>
    <row r="39" spans="1:13" ht="24.95" customHeight="1" x14ac:dyDescent="0.2">
      <c r="A39" s="1"/>
      <c r="B39" s="39">
        <f t="shared" si="3"/>
        <v>33</v>
      </c>
      <c r="C39" s="44" t="s">
        <v>35</v>
      </c>
      <c r="D39" s="59">
        <v>5</v>
      </c>
      <c r="E39" s="62">
        <v>5</v>
      </c>
      <c r="F39" s="40">
        <f t="shared" si="0"/>
        <v>0</v>
      </c>
      <c r="G39" s="19" t="str">
        <f t="shared" si="1"/>
        <v>محايد</v>
      </c>
      <c r="H39" s="20" t="str">
        <f t="shared" si="2"/>
        <v>مثالي</v>
      </c>
      <c r="I39" s="21" t="str">
        <f>IF(E39="","",IF(E39&gt;=L8,"يفوق التوقعات",IF(E39&gt;=L9,"حقق التوقعات",IF(E39&lt;L10,"أقل من التوقعات"))))</f>
        <v>يفوق التوقعات</v>
      </c>
      <c r="K39" s="6"/>
      <c r="L39" s="6"/>
      <c r="M39" s="6"/>
    </row>
    <row r="40" spans="1:13" ht="24.95" customHeight="1" x14ac:dyDescent="0.2">
      <c r="A40" s="1"/>
      <c r="B40" s="39">
        <f t="shared" si="3"/>
        <v>34</v>
      </c>
      <c r="C40" s="44" t="s">
        <v>35</v>
      </c>
      <c r="D40" s="59">
        <v>5</v>
      </c>
      <c r="E40" s="62">
        <v>5</v>
      </c>
      <c r="F40" s="40">
        <f t="shared" si="0"/>
        <v>0</v>
      </c>
      <c r="G40" s="19" t="str">
        <f t="shared" si="1"/>
        <v>محايد</v>
      </c>
      <c r="H40" s="20" t="str">
        <f t="shared" si="2"/>
        <v>مثالي</v>
      </c>
      <c r="I40" s="21" t="str">
        <f>IF(E40="","",IF(E40&gt;=L8,"يفوق التوقعات",IF(E40&gt;=L9,"حقق التوقعات",IF(E40&lt;L10,"أقل من التوقعات"))))</f>
        <v>يفوق التوقعات</v>
      </c>
      <c r="K40" s="6"/>
      <c r="L40" s="6"/>
      <c r="M40" s="6"/>
    </row>
    <row r="41" spans="1:13" ht="24.95" customHeight="1" x14ac:dyDescent="0.2">
      <c r="A41" s="1"/>
      <c r="B41" s="39">
        <f t="shared" si="3"/>
        <v>35</v>
      </c>
      <c r="C41" s="44" t="s">
        <v>35</v>
      </c>
      <c r="D41" s="59">
        <v>5</v>
      </c>
      <c r="E41" s="62">
        <v>5</v>
      </c>
      <c r="F41" s="40">
        <f t="shared" si="0"/>
        <v>0</v>
      </c>
      <c r="G41" s="19" t="str">
        <f t="shared" si="1"/>
        <v>محايد</v>
      </c>
      <c r="H41" s="20" t="str">
        <f t="shared" si="2"/>
        <v>مثالي</v>
      </c>
      <c r="I41" s="21" t="str">
        <f>IF(E41="","",IF(E41&gt;=L8,"يفوق التوقعات",IF(E41&gt;=L9,"حقق التوقعات",IF(E41&lt;L10,"أقل من التوقعات"))))</f>
        <v>يفوق التوقعات</v>
      </c>
      <c r="K41" s="6"/>
      <c r="L41" s="6"/>
      <c r="M41" s="6"/>
    </row>
    <row r="42" spans="1:13" ht="24.95" customHeight="1" x14ac:dyDescent="0.2">
      <c r="A42" s="1"/>
      <c r="B42" s="39">
        <f t="shared" si="3"/>
        <v>36</v>
      </c>
      <c r="C42" s="44" t="s">
        <v>35</v>
      </c>
      <c r="D42" s="59">
        <v>5</v>
      </c>
      <c r="E42" s="62">
        <v>5</v>
      </c>
      <c r="F42" s="40">
        <f t="shared" si="0"/>
        <v>0</v>
      </c>
      <c r="G42" s="19" t="str">
        <f t="shared" si="1"/>
        <v>محايد</v>
      </c>
      <c r="H42" s="20" t="str">
        <f t="shared" si="2"/>
        <v>مثالي</v>
      </c>
      <c r="I42" s="21" t="str">
        <f>IF(E42="","",IF(E42&gt;=L8,"يفوق التوقعات",IF(E42&gt;=L9,"حقق التوقعات",IF(E42&lt;L10,"أقل من التوقعات"))))</f>
        <v>يفوق التوقعات</v>
      </c>
      <c r="K42" s="6"/>
      <c r="L42" s="6"/>
      <c r="M42" s="6"/>
    </row>
    <row r="43" spans="1:13" ht="24.95" customHeight="1" x14ac:dyDescent="0.2">
      <c r="A43" s="1"/>
      <c r="B43" s="39">
        <f t="shared" si="3"/>
        <v>37</v>
      </c>
      <c r="C43" s="44" t="s">
        <v>35</v>
      </c>
      <c r="D43" s="59">
        <v>5</v>
      </c>
      <c r="E43" s="62">
        <v>5</v>
      </c>
      <c r="F43" s="40">
        <f t="shared" si="0"/>
        <v>0</v>
      </c>
      <c r="G43" s="19" t="str">
        <f t="shared" si="1"/>
        <v>محايد</v>
      </c>
      <c r="H43" s="20" t="str">
        <f t="shared" si="2"/>
        <v>مثالي</v>
      </c>
      <c r="I43" s="21" t="str">
        <f>IF(E43="","",IF(E43&gt;=L8,"يفوق التوقعات",IF(E43&gt;=L9,"حقق التوقعات",IF(E43&lt;L10,"أقل من التوقعات"))))</f>
        <v>يفوق التوقعات</v>
      </c>
      <c r="K43" s="6"/>
      <c r="L43" s="6"/>
      <c r="M43" s="6"/>
    </row>
    <row r="44" spans="1:13" ht="24.95" customHeight="1" x14ac:dyDescent="0.2">
      <c r="A44" s="1"/>
      <c r="B44" s="39">
        <f t="shared" si="3"/>
        <v>38</v>
      </c>
      <c r="C44" s="44" t="s">
        <v>35</v>
      </c>
      <c r="D44" s="59">
        <v>5</v>
      </c>
      <c r="E44" s="62">
        <v>5</v>
      </c>
      <c r="F44" s="40">
        <f t="shared" si="0"/>
        <v>0</v>
      </c>
      <c r="G44" s="19" t="str">
        <f t="shared" si="1"/>
        <v>محايد</v>
      </c>
      <c r="H44" s="20" t="str">
        <f t="shared" si="2"/>
        <v>مثالي</v>
      </c>
      <c r="I44" s="21" t="str">
        <f>IF(E44="","",IF(E44&gt;=L8,"يفوق التوقعات",IF(E44&gt;=L9,"حقق التوقعات",IF(E41&lt;L10,"أقل من التوقعات"))))</f>
        <v>يفوق التوقعات</v>
      </c>
    </row>
    <row r="45" spans="1:13" ht="24.95" customHeight="1" x14ac:dyDescent="0.2">
      <c r="A45" s="1"/>
      <c r="B45" s="39">
        <f t="shared" si="3"/>
        <v>39</v>
      </c>
      <c r="C45" s="44" t="s">
        <v>35</v>
      </c>
      <c r="D45" s="59">
        <v>5</v>
      </c>
      <c r="E45" s="62">
        <v>5</v>
      </c>
      <c r="F45" s="40">
        <f t="shared" si="0"/>
        <v>0</v>
      </c>
      <c r="G45" s="19" t="str">
        <f t="shared" si="1"/>
        <v>محايد</v>
      </c>
      <c r="H45" s="20" t="str">
        <f t="shared" si="2"/>
        <v>مثالي</v>
      </c>
      <c r="I45" s="21" t="str">
        <f>IF(E45="","",IF(E45&gt;=L8,"يفوق التوقعات",IF(E45&gt;=L9,"حقق التوقعات",IF(E45&lt;L10,"أقل من التوقعات"))))</f>
        <v>يفوق التوقعات</v>
      </c>
    </row>
    <row r="46" spans="1:13" ht="24.95" customHeight="1" x14ac:dyDescent="0.2">
      <c r="A46" s="1"/>
      <c r="B46" s="39">
        <f t="shared" si="3"/>
        <v>40</v>
      </c>
      <c r="C46" s="44" t="s">
        <v>35</v>
      </c>
      <c r="D46" s="59">
        <v>5</v>
      </c>
      <c r="E46" s="62">
        <v>5</v>
      </c>
      <c r="F46" s="40">
        <f t="shared" si="0"/>
        <v>0</v>
      </c>
      <c r="G46" s="19" t="str">
        <f t="shared" si="1"/>
        <v>محايد</v>
      </c>
      <c r="H46" s="20" t="str">
        <f t="shared" si="2"/>
        <v>مثالي</v>
      </c>
      <c r="I46" s="21" t="str">
        <f>IF(E46="","",IF(E46&gt;=L8,"يفوق التوقعات",IF(E46&gt;=L9,"حقق التوقعات",IF(E46&lt;L10,"أقل من التوقعات"))))</f>
        <v>يفوق التوقعات</v>
      </c>
    </row>
    <row r="47" spans="1:13" ht="24.95" customHeight="1" x14ac:dyDescent="0.2">
      <c r="A47" s="1"/>
      <c r="B47" s="39">
        <f t="shared" si="3"/>
        <v>41</v>
      </c>
      <c r="C47" s="44" t="s">
        <v>35</v>
      </c>
      <c r="D47" s="59">
        <v>5</v>
      </c>
      <c r="E47" s="62">
        <v>5</v>
      </c>
      <c r="F47" s="40">
        <f t="shared" si="0"/>
        <v>0</v>
      </c>
      <c r="G47" s="19" t="str">
        <f t="shared" si="1"/>
        <v>محايد</v>
      </c>
      <c r="H47" s="20" t="str">
        <f t="shared" si="2"/>
        <v>مثالي</v>
      </c>
      <c r="I47" s="21" t="str">
        <f>IF(E47="","",IF(E47&gt;=L8,"يفوق التوقعات",IF(E47&gt;=L9,"حقق التوقعات",IF(E47&lt;L10,"أقل من التوقعات"))))</f>
        <v>يفوق التوقعات</v>
      </c>
    </row>
    <row r="48" spans="1:13" ht="24.95" customHeight="1" x14ac:dyDescent="0.2">
      <c r="A48" s="1"/>
      <c r="B48" s="39">
        <f t="shared" si="3"/>
        <v>42</v>
      </c>
      <c r="C48" s="44" t="s">
        <v>35</v>
      </c>
      <c r="D48" s="59">
        <v>4</v>
      </c>
      <c r="E48" s="62">
        <v>5</v>
      </c>
      <c r="F48" s="40">
        <f t="shared" si="0"/>
        <v>1</v>
      </c>
      <c r="G48" s="19" t="str">
        <f t="shared" si="1"/>
        <v>إيجابي</v>
      </c>
      <c r="H48" s="20" t="str">
        <f t="shared" si="2"/>
        <v>مثالي</v>
      </c>
      <c r="I48" s="21" t="str">
        <f>IF(E48="","",IF(E48&gt;=L8,"يفوق التوقعات",IF(E48&gt;=L9,"حقق التوقعات",IF(E48&lt;L10,"أقل من التوقعات"))))</f>
        <v>يفوق التوقعات</v>
      </c>
    </row>
    <row r="49" spans="1:9" ht="24.95" customHeight="1" x14ac:dyDescent="0.2">
      <c r="A49" s="1"/>
      <c r="B49" s="39">
        <f t="shared" si="3"/>
        <v>43</v>
      </c>
      <c r="C49" s="44" t="s">
        <v>35</v>
      </c>
      <c r="D49" s="59">
        <v>4</v>
      </c>
      <c r="E49" s="62">
        <v>5</v>
      </c>
      <c r="F49" s="40">
        <f t="shared" si="0"/>
        <v>1</v>
      </c>
      <c r="G49" s="19" t="str">
        <f t="shared" si="1"/>
        <v>إيجابي</v>
      </c>
      <c r="H49" s="20" t="str">
        <f t="shared" si="2"/>
        <v>مثالي</v>
      </c>
      <c r="I49" s="21" t="str">
        <f>IF(E49="","",IF(E49&gt;=L8,"يفوق التوقعات",IF(E49&gt;=L9,"حقق التوقعات",IF(E49&lt;L10,"أقل من التوقعات"))))</f>
        <v>يفوق التوقعات</v>
      </c>
    </row>
    <row r="50" spans="1:9" ht="24.95" customHeight="1" x14ac:dyDescent="0.2">
      <c r="A50" s="1"/>
      <c r="B50" s="39">
        <f t="shared" si="3"/>
        <v>44</v>
      </c>
      <c r="C50" s="44" t="s">
        <v>35</v>
      </c>
      <c r="D50" s="59">
        <v>4</v>
      </c>
      <c r="E50" s="62">
        <v>5</v>
      </c>
      <c r="F50" s="40">
        <f t="shared" si="0"/>
        <v>1</v>
      </c>
      <c r="G50" s="19" t="str">
        <f t="shared" si="1"/>
        <v>إيجابي</v>
      </c>
      <c r="H50" s="20" t="str">
        <f t="shared" si="2"/>
        <v>مثالي</v>
      </c>
      <c r="I50" s="21" t="str">
        <f>IF(E50="","",IF(E50&gt;=L8,"يفوق التوقعات",IF(E50&gt;=L9,"حقق التوقعات",IF(E50&lt;L10,"أقل من التوقعات"))))</f>
        <v>يفوق التوقعات</v>
      </c>
    </row>
    <row r="51" spans="1:9" ht="24.95" customHeight="1" x14ac:dyDescent="0.2">
      <c r="A51" s="1"/>
      <c r="B51" s="39">
        <f t="shared" si="3"/>
        <v>45</v>
      </c>
      <c r="C51" s="44" t="s">
        <v>35</v>
      </c>
      <c r="D51" s="59">
        <v>4</v>
      </c>
      <c r="E51" s="62">
        <v>5</v>
      </c>
      <c r="F51" s="40">
        <f t="shared" si="0"/>
        <v>1</v>
      </c>
      <c r="G51" s="19" t="str">
        <f t="shared" si="1"/>
        <v>إيجابي</v>
      </c>
      <c r="H51" s="20" t="str">
        <f t="shared" si="2"/>
        <v>مثالي</v>
      </c>
      <c r="I51" s="21" t="str">
        <f>IF(E51="","",IF(E51&gt;=L8,"يفوق التوقعات",IF(E51&gt;=L9,"حقق التوقعات",IF(E51&lt;L10,"أقل من التوقعات"))))</f>
        <v>يفوق التوقعات</v>
      </c>
    </row>
    <row r="52" spans="1:9" ht="24.95" customHeight="1" x14ac:dyDescent="0.2">
      <c r="A52" s="1"/>
      <c r="B52" s="39">
        <f t="shared" si="3"/>
        <v>46</v>
      </c>
      <c r="C52" s="44" t="s">
        <v>35</v>
      </c>
      <c r="D52" s="59">
        <v>4</v>
      </c>
      <c r="E52" s="62">
        <v>5</v>
      </c>
      <c r="F52" s="40">
        <f t="shared" si="0"/>
        <v>1</v>
      </c>
      <c r="G52" s="19" t="str">
        <f t="shared" si="1"/>
        <v>إيجابي</v>
      </c>
      <c r="H52" s="20" t="str">
        <f t="shared" si="2"/>
        <v>مثالي</v>
      </c>
      <c r="I52" s="21" t="str">
        <f>IF(E52="","",IF(E52&gt;=L8,"يفوق التوقعات",IF(E52&gt;=L9,"حقق التوقعات",IF(E52&lt;L10,"أقل من التوقعات"))))</f>
        <v>يفوق التوقعات</v>
      </c>
    </row>
    <row r="53" spans="1:9" ht="24.95" customHeight="1" x14ac:dyDescent="0.2">
      <c r="A53" s="1"/>
      <c r="B53" s="39">
        <f t="shared" si="3"/>
        <v>47</v>
      </c>
      <c r="C53" s="44" t="s">
        <v>35</v>
      </c>
      <c r="D53" s="59">
        <v>4</v>
      </c>
      <c r="E53" s="62">
        <v>5</v>
      </c>
      <c r="F53" s="40">
        <f t="shared" si="0"/>
        <v>1</v>
      </c>
      <c r="G53" s="19" t="str">
        <f t="shared" si="1"/>
        <v>إيجابي</v>
      </c>
      <c r="H53" s="20" t="str">
        <f t="shared" si="2"/>
        <v>مثالي</v>
      </c>
      <c r="I53" s="21" t="str">
        <f>IF(E53="","",IF(E53&gt;=L8,"يفوق التوقعات",IF(E53&gt;=L9,"حقق التوقعات",IF(E53&lt;L10,"أقل من التوقعات"))))</f>
        <v>يفوق التوقعات</v>
      </c>
    </row>
    <row r="54" spans="1:9" ht="24.95" customHeight="1" x14ac:dyDescent="0.2">
      <c r="A54" s="1"/>
      <c r="B54" s="39">
        <f t="shared" si="3"/>
        <v>48</v>
      </c>
      <c r="C54" s="44" t="s">
        <v>35</v>
      </c>
      <c r="D54" s="59">
        <v>4</v>
      </c>
      <c r="E54" s="62">
        <v>5</v>
      </c>
      <c r="F54" s="40">
        <f t="shared" si="0"/>
        <v>1</v>
      </c>
      <c r="G54" s="19" t="str">
        <f t="shared" si="1"/>
        <v>إيجابي</v>
      </c>
      <c r="H54" s="20" t="str">
        <f t="shared" si="2"/>
        <v>مثالي</v>
      </c>
      <c r="I54" s="21" t="str">
        <f>IF(E54="","",IF(E54&gt;=L8,"يفوق التوقعات",IF(E54&gt;=L9,"حقق التوقعات",IF(E54&lt;L10,"أقل من التوقعات"))))</f>
        <v>يفوق التوقعات</v>
      </c>
    </row>
    <row r="55" spans="1:9" ht="24.95" customHeight="1" x14ac:dyDescent="0.2">
      <c r="A55" s="1"/>
      <c r="B55" s="39">
        <f t="shared" si="3"/>
        <v>49</v>
      </c>
      <c r="C55" s="44" t="s">
        <v>35</v>
      </c>
      <c r="D55" s="59">
        <v>4</v>
      </c>
      <c r="E55" s="62">
        <v>5</v>
      </c>
      <c r="F55" s="40">
        <f t="shared" si="0"/>
        <v>1</v>
      </c>
      <c r="G55" s="19" t="str">
        <f t="shared" si="1"/>
        <v>إيجابي</v>
      </c>
      <c r="H55" s="20" t="str">
        <f t="shared" si="2"/>
        <v>مثالي</v>
      </c>
      <c r="I55" s="21" t="str">
        <f>IF(E55="","",IF(E55&gt;=L8,"يفوق التوقعات",IF(E55&gt;=L9,"حقق التوقعات",IF(E55&lt;L10,"أقل من التوقعات"))))</f>
        <v>يفوق التوقعات</v>
      </c>
    </row>
    <row r="56" spans="1:9" ht="24.95" customHeight="1" x14ac:dyDescent="0.2">
      <c r="A56" s="1"/>
      <c r="B56" s="39">
        <f t="shared" si="3"/>
        <v>50</v>
      </c>
      <c r="C56" s="44" t="s">
        <v>35</v>
      </c>
      <c r="D56" s="59">
        <v>4</v>
      </c>
      <c r="E56" s="62">
        <v>5</v>
      </c>
      <c r="F56" s="40">
        <f t="shared" si="0"/>
        <v>1</v>
      </c>
      <c r="G56" s="19" t="str">
        <f t="shared" si="1"/>
        <v>إيجابي</v>
      </c>
      <c r="H56" s="20" t="str">
        <f t="shared" si="2"/>
        <v>مثالي</v>
      </c>
      <c r="I56" s="21" t="str">
        <f>IF(E56="","",IF(E56&gt;=L8,"يفوق التوقعات",IF(E56&gt;=L9,"حقق التوقعات",IF(E56&lt;L10,"أقل من التوقعات"))))</f>
        <v>يفوق التوقعات</v>
      </c>
    </row>
    <row r="57" spans="1:9" ht="24.95" customHeight="1" x14ac:dyDescent="0.2">
      <c r="A57" s="1"/>
      <c r="B57" s="39">
        <f t="shared" si="3"/>
        <v>51</v>
      </c>
      <c r="C57" s="44" t="s">
        <v>35</v>
      </c>
      <c r="D57" s="59">
        <v>4</v>
      </c>
      <c r="E57" s="62">
        <v>5</v>
      </c>
      <c r="F57" s="40">
        <f t="shared" si="0"/>
        <v>1</v>
      </c>
      <c r="G57" s="19" t="str">
        <f t="shared" si="1"/>
        <v>إيجابي</v>
      </c>
      <c r="H57" s="20" t="str">
        <f t="shared" si="2"/>
        <v>مثالي</v>
      </c>
      <c r="I57" s="21" t="str">
        <f>IF(E57="","",IF(E57&gt;=L8,"يفوق التوقعات",IF(E57&gt;=L9,"حقق التوقعات",IF(E57&lt;L10,"أقل من التوقعات"))))</f>
        <v>يفوق التوقعات</v>
      </c>
    </row>
    <row r="58" spans="1:9" ht="24.95" customHeight="1" x14ac:dyDescent="0.2">
      <c r="A58" s="1"/>
      <c r="B58" s="39">
        <f t="shared" si="3"/>
        <v>52</v>
      </c>
      <c r="C58" s="44" t="s">
        <v>35</v>
      </c>
      <c r="D58" s="59">
        <v>4</v>
      </c>
      <c r="E58" s="62">
        <v>5</v>
      </c>
      <c r="F58" s="40">
        <f t="shared" si="0"/>
        <v>1</v>
      </c>
      <c r="G58" s="19" t="str">
        <f t="shared" si="1"/>
        <v>إيجابي</v>
      </c>
      <c r="H58" s="20" t="str">
        <f t="shared" si="2"/>
        <v>مثالي</v>
      </c>
      <c r="I58" s="21" t="str">
        <f>IF(E58="","",IF(E58&gt;=L8,"يفوق التوقعات",IF(E58&gt;=L9,"حقق التوقعات",IF(E58&lt;L10,"أقل من التوقعات"))))</f>
        <v>يفوق التوقعات</v>
      </c>
    </row>
    <row r="59" spans="1:9" ht="24.95" customHeight="1" x14ac:dyDescent="0.2">
      <c r="A59" s="1"/>
      <c r="B59" s="39">
        <f t="shared" si="3"/>
        <v>53</v>
      </c>
      <c r="C59" s="44" t="s">
        <v>35</v>
      </c>
      <c r="D59" s="59">
        <v>4</v>
      </c>
      <c r="E59" s="62">
        <v>5</v>
      </c>
      <c r="F59" s="40">
        <f t="shared" si="0"/>
        <v>1</v>
      </c>
      <c r="G59" s="19" t="str">
        <f t="shared" si="1"/>
        <v>إيجابي</v>
      </c>
      <c r="H59" s="20" t="str">
        <f t="shared" si="2"/>
        <v>مثالي</v>
      </c>
      <c r="I59" s="21" t="str">
        <f>IF(E59="","",IF(E59&gt;=L8,"يفوق التوقعات",IF(E59&gt;=L9,"حقق التوقعات",IF(E59&lt;L10,"أقل من التوقعات"))))</f>
        <v>يفوق التوقعات</v>
      </c>
    </row>
    <row r="60" spans="1:9" ht="24.95" customHeight="1" x14ac:dyDescent="0.2">
      <c r="A60" s="1"/>
      <c r="B60" s="39">
        <f t="shared" si="3"/>
        <v>54</v>
      </c>
      <c r="C60" s="44" t="s">
        <v>35</v>
      </c>
      <c r="D60" s="59">
        <v>4</v>
      </c>
      <c r="E60" s="62">
        <v>5</v>
      </c>
      <c r="F60" s="40">
        <f t="shared" si="0"/>
        <v>1</v>
      </c>
      <c r="G60" s="19" t="str">
        <f t="shared" si="1"/>
        <v>إيجابي</v>
      </c>
      <c r="H60" s="20" t="str">
        <f t="shared" si="2"/>
        <v>مثالي</v>
      </c>
      <c r="I60" s="21" t="str">
        <f>IF(E60="","",IF(E60&gt;=L8,"يفوق التوقعات",IF(E60&gt;=L9,"حقق التوقعات",IF(E60&lt;L10,"أقل من التوقعات"))))</f>
        <v>يفوق التوقعات</v>
      </c>
    </row>
    <row r="61" spans="1:9" ht="24.95" customHeight="1" x14ac:dyDescent="0.2">
      <c r="A61" s="1"/>
      <c r="B61" s="39">
        <f t="shared" si="3"/>
        <v>55</v>
      </c>
      <c r="C61" s="44" t="s">
        <v>35</v>
      </c>
      <c r="D61" s="59">
        <v>4</v>
      </c>
      <c r="E61" s="62">
        <v>5</v>
      </c>
      <c r="F61" s="40">
        <f t="shared" si="0"/>
        <v>1</v>
      </c>
      <c r="G61" s="19" t="str">
        <f t="shared" si="1"/>
        <v>إيجابي</v>
      </c>
      <c r="H61" s="20" t="str">
        <f t="shared" si="2"/>
        <v>مثالي</v>
      </c>
      <c r="I61" s="21" t="str">
        <f>IF(E61="","",IF(E61&gt;=L8,"يفوق التوقعات",IF(E61&gt;=L9,"حقق التوقعات",IF(D61&lt;L10,"أقل من التوقعات"))))</f>
        <v>يفوق التوقعات</v>
      </c>
    </row>
    <row r="62" spans="1:9" ht="24.95" customHeight="1" x14ac:dyDescent="0.2">
      <c r="A62" s="1"/>
      <c r="B62" s="39">
        <f t="shared" si="3"/>
        <v>56</v>
      </c>
      <c r="C62" s="44" t="s">
        <v>35</v>
      </c>
      <c r="D62" s="59">
        <v>4</v>
      </c>
      <c r="E62" s="62">
        <v>5</v>
      </c>
      <c r="F62" s="40">
        <f t="shared" si="0"/>
        <v>1</v>
      </c>
      <c r="G62" s="19" t="str">
        <f t="shared" si="1"/>
        <v>إيجابي</v>
      </c>
      <c r="H62" s="20" t="str">
        <f t="shared" si="2"/>
        <v>مثالي</v>
      </c>
      <c r="I62" s="21" t="str">
        <f>IF(E62="","",IF(E62&gt;=L8,"يفوق التوقعات",IF(E62&gt;=L9,"حقق التوقعات",IF(E62&lt;L10,"أقل من التوقعات"))))</f>
        <v>يفوق التوقعات</v>
      </c>
    </row>
    <row r="63" spans="1:9" ht="24.95" customHeight="1" x14ac:dyDescent="0.2">
      <c r="A63" s="1"/>
      <c r="B63" s="39">
        <f t="shared" si="3"/>
        <v>57</v>
      </c>
      <c r="C63" s="44" t="s">
        <v>35</v>
      </c>
      <c r="D63" s="59">
        <v>4</v>
      </c>
      <c r="E63" s="62">
        <v>5</v>
      </c>
      <c r="F63" s="40">
        <f t="shared" si="0"/>
        <v>1</v>
      </c>
      <c r="G63" s="19" t="str">
        <f t="shared" si="1"/>
        <v>إيجابي</v>
      </c>
      <c r="H63" s="20" t="str">
        <f t="shared" si="2"/>
        <v>مثالي</v>
      </c>
      <c r="I63" s="21" t="str">
        <f>IF(E63="","",IF(E63&gt;=L8,"يفوق التوقعات",IF(E63&gt;=L9,"حقق التوقعات",IF(E63&lt;L10,"أقل من التوقعات"))))</f>
        <v>يفوق التوقعات</v>
      </c>
    </row>
    <row r="64" spans="1:9" ht="24.95" customHeight="1" x14ac:dyDescent="0.2">
      <c r="A64" s="1"/>
      <c r="B64" s="39">
        <f t="shared" si="3"/>
        <v>58</v>
      </c>
      <c r="C64" s="44" t="s">
        <v>35</v>
      </c>
      <c r="D64" s="59">
        <v>4</v>
      </c>
      <c r="E64" s="62">
        <v>5</v>
      </c>
      <c r="F64" s="40">
        <f t="shared" si="0"/>
        <v>1</v>
      </c>
      <c r="G64" s="19" t="str">
        <f t="shared" si="1"/>
        <v>إيجابي</v>
      </c>
      <c r="H64" s="20" t="str">
        <f t="shared" si="2"/>
        <v>مثالي</v>
      </c>
      <c r="I64" s="21" t="str">
        <f>IF(E64="","",IF(E64&gt;=L8,"يفوق التوقعات",IF(E64&gt;=L9,"حقق التوقعات",IF(E64&lt;L10,"أقل من التوقعات"))))</f>
        <v>يفوق التوقعات</v>
      </c>
    </row>
    <row r="65" spans="1:9" ht="24.95" customHeight="1" x14ac:dyDescent="0.2">
      <c r="A65" s="1"/>
      <c r="B65" s="39">
        <f t="shared" si="3"/>
        <v>59</v>
      </c>
      <c r="C65" s="44" t="s">
        <v>35</v>
      </c>
      <c r="D65" s="59">
        <v>4</v>
      </c>
      <c r="E65" s="62">
        <v>5</v>
      </c>
      <c r="F65" s="40">
        <f t="shared" si="0"/>
        <v>1</v>
      </c>
      <c r="G65" s="19" t="str">
        <f t="shared" si="1"/>
        <v>إيجابي</v>
      </c>
      <c r="H65" s="20" t="str">
        <f t="shared" si="2"/>
        <v>مثالي</v>
      </c>
      <c r="I65" s="21" t="str">
        <f>IF(E65="","",IF(E65&gt;=L8,"يفوق التوقعات",IF(E65&gt;=L9,"حقق التوقعات",IF(E65&lt;L10,"أقل من التوقعات"))))</f>
        <v>يفوق التوقعات</v>
      </c>
    </row>
    <row r="66" spans="1:9" ht="24.95" customHeight="1" x14ac:dyDescent="0.2">
      <c r="A66" s="1"/>
      <c r="B66" s="39">
        <f t="shared" si="3"/>
        <v>60</v>
      </c>
      <c r="C66" s="44" t="s">
        <v>35</v>
      </c>
      <c r="D66" s="59">
        <v>4</v>
      </c>
      <c r="E66" s="62">
        <v>5</v>
      </c>
      <c r="F66" s="40">
        <f t="shared" si="0"/>
        <v>1</v>
      </c>
      <c r="G66" s="19" t="str">
        <f t="shared" si="1"/>
        <v>إيجابي</v>
      </c>
      <c r="H66" s="20" t="str">
        <f t="shared" si="2"/>
        <v>مثالي</v>
      </c>
      <c r="I66" s="21" t="str">
        <f>IF(E66="","",IF(E66&gt;=L8,"يفوق التوقعات",IF(E66&gt;=L9,"حقق التوقعات",IF(E66&lt;L10,"أقل من التوقعات"))))</f>
        <v>يفوق التوقعات</v>
      </c>
    </row>
    <row r="67" spans="1:9" ht="24.95" customHeight="1" x14ac:dyDescent="0.2">
      <c r="A67" s="1"/>
      <c r="B67" s="39">
        <f t="shared" si="3"/>
        <v>61</v>
      </c>
      <c r="C67" s="45" t="s">
        <v>35</v>
      </c>
      <c r="D67" s="60">
        <v>4</v>
      </c>
      <c r="E67" s="63">
        <v>5</v>
      </c>
      <c r="F67" s="40">
        <f t="shared" si="0"/>
        <v>1</v>
      </c>
      <c r="G67" s="19" t="str">
        <f t="shared" si="1"/>
        <v>إيجابي</v>
      </c>
      <c r="H67" s="20" t="str">
        <f t="shared" si="2"/>
        <v>مثالي</v>
      </c>
      <c r="I67" s="21" t="str">
        <f>IF(E67="","",IF(E67&gt;=L8,"يفوق التوقعات",IF(E67&gt;=L9,"حقق التوقعات",IF(E67&lt;L10,"أقل من التوقعات"))))</f>
        <v>يفوق التوقعات</v>
      </c>
    </row>
    <row r="68" spans="1:9" ht="20.25" customHeight="1" x14ac:dyDescent="0.2">
      <c r="A68" s="1"/>
      <c r="B68" s="18"/>
      <c r="C68" s="18"/>
      <c r="D68" s="18"/>
      <c r="E68" s="95" t="s">
        <v>38</v>
      </c>
      <c r="F68" s="94"/>
      <c r="G68" s="94" t="str">
        <f>'1'!B20</f>
        <v>أحمد العمري</v>
      </c>
      <c r="H68" s="94"/>
      <c r="I68" s="18"/>
    </row>
    <row r="69" spans="1:9" x14ac:dyDescent="0.2">
      <c r="A69" s="1"/>
      <c r="B69" s="18"/>
      <c r="C69" s="18"/>
      <c r="D69" s="18"/>
      <c r="E69" s="18"/>
      <c r="F69" s="18"/>
      <c r="G69" s="18"/>
      <c r="H69" s="18"/>
      <c r="I69" s="18"/>
    </row>
    <row r="70" spans="1:9" s="1" customFormat="1" x14ac:dyDescent="0.2"/>
    <row r="71" spans="1:9" s="1" customFormat="1" ht="5.25" customHeight="1" x14ac:dyDescent="0.2"/>
    <row r="72" spans="1:9" s="1" customFormat="1" x14ac:dyDescent="0.2">
      <c r="C72" s="96" t="s">
        <v>39</v>
      </c>
      <c r="D72" s="97"/>
      <c r="E72" s="97"/>
      <c r="F72" s="97"/>
      <c r="G72" s="97"/>
      <c r="H72" s="97"/>
    </row>
    <row r="73" spans="1:9" s="1" customFormat="1" x14ac:dyDescent="0.2">
      <c r="C73" s="97"/>
      <c r="D73" s="97"/>
      <c r="E73" s="97"/>
      <c r="F73" s="97"/>
      <c r="G73" s="97"/>
      <c r="H73" s="97"/>
    </row>
    <row r="74" spans="1:9" s="1" customFormat="1" x14ac:dyDescent="0.2">
      <c r="C74" s="97"/>
      <c r="D74" s="97"/>
      <c r="E74" s="97"/>
      <c r="F74" s="97"/>
      <c r="G74" s="97"/>
      <c r="H74" s="97"/>
    </row>
    <row r="75" spans="1:9" s="1" customFormat="1" x14ac:dyDescent="0.2">
      <c r="C75" s="97"/>
      <c r="D75" s="97"/>
      <c r="E75" s="97"/>
      <c r="F75" s="97"/>
      <c r="G75" s="97"/>
      <c r="H75" s="97"/>
    </row>
    <row r="76" spans="1:9" s="1" customFormat="1" x14ac:dyDescent="0.2">
      <c r="C76" s="97"/>
      <c r="D76" s="97"/>
      <c r="E76" s="97"/>
      <c r="F76" s="97"/>
      <c r="G76" s="97"/>
      <c r="H76" s="97"/>
    </row>
    <row r="77" spans="1:9" s="1" customFormat="1" x14ac:dyDescent="0.2"/>
    <row r="78" spans="1:9" s="1" customFormat="1" x14ac:dyDescent="0.2"/>
    <row r="79" spans="1:9" s="1" customFormat="1" x14ac:dyDescent="0.2"/>
    <row r="80" spans="1:9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</sheetData>
  <sheetProtection algorithmName="SHA-512" hashValue="akupyT3UOrFM/9MwiC1n4YjmJrRDG/hGvjG7G5P7daodxeOE2BhDfZUP0cLTlH1Egj1/rZ+56H74Fmmb8TCGbg==" saltValue="mPpbSry5LV5kmqouqza/XA==" spinCount="100000" sheet="1" objects="1" scenarios="1"/>
  <mergeCells count="12">
    <mergeCell ref="G68:H68"/>
    <mergeCell ref="E68:F68"/>
    <mergeCell ref="C72:H76"/>
    <mergeCell ref="K12:L12"/>
    <mergeCell ref="K19:L19"/>
    <mergeCell ref="K24:L24"/>
    <mergeCell ref="B2:C2"/>
    <mergeCell ref="B3:C3"/>
    <mergeCell ref="B4:C4"/>
    <mergeCell ref="B5:C5"/>
    <mergeCell ref="G2:I5"/>
    <mergeCell ref="D2:F5"/>
  </mergeCells>
  <dataValidations count="2">
    <dataValidation errorStyle="information" allowBlank="1" showInputMessage="1" showErrorMessage="1" error="يجب أن يكون الرقم المدخل ما بين 1 و 5" sqref="E1 D1:D2 D7:E7 D68:E1048576"/>
    <dataValidation type="whole" allowBlank="1" showInputMessage="1" showErrorMessage="1" error="يجب أن يكون الرقم المدخل ما بين 1 و 5" sqref="D8:E67">
      <formula1>1</formula1>
      <formula2>5</formula2>
    </dataValidation>
  </dataValidations>
  <pageMargins left="0" right="0" top="0" bottom="0" header="0" footer="0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rightToLeft="1" tabSelected="1" topLeftCell="A10" zoomScale="120" zoomScaleNormal="120" workbookViewId="0">
      <selection activeCell="P10" sqref="P10"/>
    </sheetView>
  </sheetViews>
  <sheetFormatPr defaultRowHeight="14.25" x14ac:dyDescent="0.2"/>
  <cols>
    <col min="1" max="1" width="1.5" style="1" customWidth="1"/>
    <col min="2" max="2" width="8.875" customWidth="1"/>
    <col min="3" max="3" width="5.875" customWidth="1"/>
    <col min="4" max="4" width="7.5" customWidth="1"/>
    <col min="5" max="5" width="3.125" customWidth="1"/>
    <col min="6" max="6" width="5.125" customWidth="1"/>
    <col min="7" max="7" width="5.375" customWidth="1"/>
    <col min="8" max="8" width="5.625" customWidth="1"/>
    <col min="9" max="9" width="6.125" customWidth="1"/>
    <col min="10" max="10" width="5.375" customWidth="1"/>
    <col min="11" max="11" width="7" customWidth="1"/>
    <col min="12" max="12" width="5.125" customWidth="1"/>
    <col min="13" max="13" width="5.625" customWidth="1"/>
    <col min="14" max="14" width="6.75" customWidth="1"/>
    <col min="15" max="15" width="9" style="1"/>
    <col min="16" max="16" width="13.125" style="1" customWidth="1"/>
    <col min="17" max="17" width="3" style="1" customWidth="1"/>
    <col min="18" max="20" width="9" style="1"/>
  </cols>
  <sheetData>
    <row r="1" spans="2:16" ht="10.5" customHeight="1" x14ac:dyDescent="0.2"/>
    <row r="2" spans="2:16" ht="19.5" customHeight="1" x14ac:dyDescent="0.2">
      <c r="B2" s="142" t="s">
        <v>40</v>
      </c>
      <c r="C2" s="142"/>
      <c r="D2" s="142"/>
      <c r="E2" s="143" t="s">
        <v>55</v>
      </c>
      <c r="F2" s="144"/>
      <c r="G2" s="144"/>
      <c r="H2" s="144"/>
      <c r="I2" s="144"/>
      <c r="J2" s="144"/>
      <c r="K2" s="141"/>
      <c r="L2" s="141"/>
      <c r="M2" s="141"/>
      <c r="N2" s="141"/>
    </row>
    <row r="3" spans="2:16" ht="17.25" customHeight="1" x14ac:dyDescent="0.2">
      <c r="B3" s="142" t="s">
        <v>41</v>
      </c>
      <c r="C3" s="142"/>
      <c r="D3" s="142"/>
      <c r="E3" s="144"/>
      <c r="F3" s="144"/>
      <c r="G3" s="144"/>
      <c r="H3" s="144"/>
      <c r="I3" s="144"/>
      <c r="J3" s="144"/>
      <c r="K3" s="141"/>
      <c r="L3" s="141"/>
      <c r="M3" s="141"/>
      <c r="N3" s="141"/>
    </row>
    <row r="4" spans="2:16" ht="16.5" customHeight="1" x14ac:dyDescent="0.2">
      <c r="B4" s="142" t="str">
        <f>'1'!B18</f>
        <v>إدارة تعليم الرياض</v>
      </c>
      <c r="C4" s="142"/>
      <c r="D4" s="142"/>
      <c r="E4" s="144"/>
      <c r="F4" s="144"/>
      <c r="G4" s="144"/>
      <c r="H4" s="144"/>
      <c r="I4" s="144"/>
      <c r="J4" s="144"/>
      <c r="K4" s="141"/>
      <c r="L4" s="141"/>
      <c r="M4" s="141"/>
      <c r="N4" s="141"/>
    </row>
    <row r="5" spans="2:16" ht="16.5" customHeight="1" x14ac:dyDescent="0.2">
      <c r="B5" s="142" t="str">
        <f>'1'!B19</f>
        <v>مدرسة الطفولة المبكرة</v>
      </c>
      <c r="C5" s="142"/>
      <c r="D5" s="142"/>
      <c r="E5" s="144"/>
      <c r="F5" s="144"/>
      <c r="G5" s="144"/>
      <c r="H5" s="144"/>
      <c r="I5" s="144"/>
      <c r="J5" s="144"/>
      <c r="K5" s="141"/>
      <c r="L5" s="141"/>
      <c r="M5" s="141"/>
      <c r="N5" s="141"/>
    </row>
    <row r="6" spans="2:16" s="1" customFormat="1" ht="3.75" customHeight="1" x14ac:dyDescent="0.2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2:16" s="1" customFormat="1" ht="6" customHeight="1" x14ac:dyDescent="0.2"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2:16" ht="24.95" customHeight="1" x14ac:dyDescent="0.2">
      <c r="B8" s="113" t="s">
        <v>11</v>
      </c>
      <c r="C8" s="114"/>
      <c r="D8" s="114"/>
      <c r="E8" s="115"/>
      <c r="F8" s="104"/>
      <c r="G8" s="105"/>
      <c r="H8" s="105"/>
      <c r="I8" s="105"/>
      <c r="J8" s="105"/>
      <c r="K8" s="105"/>
      <c r="L8" s="105"/>
      <c r="M8" s="105"/>
      <c r="N8" s="106"/>
    </row>
    <row r="9" spans="2:16" ht="24.95" customHeight="1" x14ac:dyDescent="0.2">
      <c r="B9" s="116"/>
      <c r="C9" s="117"/>
      <c r="D9" s="117"/>
      <c r="E9" s="118"/>
      <c r="F9" s="107"/>
      <c r="G9" s="108"/>
      <c r="H9" s="108"/>
      <c r="I9" s="108"/>
      <c r="J9" s="108"/>
      <c r="K9" s="108"/>
      <c r="L9" s="108"/>
      <c r="M9" s="108"/>
      <c r="N9" s="109"/>
    </row>
    <row r="10" spans="2:16" ht="24.95" customHeight="1" x14ac:dyDescent="0.2">
      <c r="B10" s="119" t="s">
        <v>16</v>
      </c>
      <c r="C10" s="120"/>
      <c r="D10" s="120"/>
      <c r="E10" s="121"/>
      <c r="F10" s="107"/>
      <c r="G10" s="108"/>
      <c r="H10" s="108"/>
      <c r="I10" s="108"/>
      <c r="J10" s="108"/>
      <c r="K10" s="108"/>
      <c r="L10" s="108"/>
      <c r="M10" s="108"/>
      <c r="N10" s="109"/>
    </row>
    <row r="11" spans="2:16" ht="24.95" customHeight="1" x14ac:dyDescent="0.2">
      <c r="B11" s="122" t="s">
        <v>17</v>
      </c>
      <c r="C11" s="123"/>
      <c r="D11" s="130">
        <f>'2'!L20</f>
        <v>28</v>
      </c>
      <c r="E11" s="131"/>
      <c r="F11" s="107"/>
      <c r="G11" s="108"/>
      <c r="H11" s="108"/>
      <c r="I11" s="108"/>
      <c r="J11" s="108"/>
      <c r="K11" s="108"/>
      <c r="L11" s="108"/>
      <c r="M11" s="108"/>
      <c r="N11" s="109"/>
      <c r="P11" s="2"/>
    </row>
    <row r="12" spans="2:16" ht="24.95" customHeight="1" x14ac:dyDescent="0.2">
      <c r="B12" s="124" t="s">
        <v>18</v>
      </c>
      <c r="C12" s="125"/>
      <c r="D12" s="130">
        <f>'2'!L21</f>
        <v>24</v>
      </c>
      <c r="E12" s="131"/>
      <c r="F12" s="107"/>
      <c r="G12" s="108"/>
      <c r="H12" s="108"/>
      <c r="I12" s="108"/>
      <c r="J12" s="108"/>
      <c r="K12" s="108"/>
      <c r="L12" s="108"/>
      <c r="M12" s="108"/>
      <c r="N12" s="109"/>
    </row>
    <row r="13" spans="2:16" ht="24.95" customHeight="1" x14ac:dyDescent="0.2">
      <c r="B13" s="128" t="s">
        <v>19</v>
      </c>
      <c r="C13" s="129"/>
      <c r="D13" s="130">
        <f>'2'!L22</f>
        <v>8</v>
      </c>
      <c r="E13" s="131"/>
      <c r="F13" s="107"/>
      <c r="G13" s="108"/>
      <c r="H13" s="108"/>
      <c r="I13" s="108"/>
      <c r="J13" s="108"/>
      <c r="K13" s="108"/>
      <c r="L13" s="108"/>
      <c r="M13" s="108"/>
      <c r="N13" s="109"/>
    </row>
    <row r="14" spans="2:16" ht="24.95" customHeight="1" x14ac:dyDescent="0.2">
      <c r="B14" s="132"/>
      <c r="C14" s="133"/>
      <c r="D14" s="132"/>
      <c r="E14" s="133"/>
      <c r="F14" s="107"/>
      <c r="G14" s="108"/>
      <c r="H14" s="108"/>
      <c r="I14" s="108"/>
      <c r="J14" s="108"/>
      <c r="K14" s="108"/>
      <c r="L14" s="108"/>
      <c r="M14" s="108"/>
      <c r="N14" s="109"/>
    </row>
    <row r="15" spans="2:16" ht="24.95" customHeight="1" x14ac:dyDescent="0.2">
      <c r="B15" s="132"/>
      <c r="C15" s="133"/>
      <c r="D15" s="132"/>
      <c r="E15" s="133"/>
      <c r="F15" s="110"/>
      <c r="G15" s="111"/>
      <c r="H15" s="111"/>
      <c r="I15" s="111"/>
      <c r="J15" s="111"/>
      <c r="K15" s="111"/>
      <c r="L15" s="111"/>
      <c r="M15" s="111"/>
      <c r="N15" s="112"/>
    </row>
    <row r="16" spans="2:16" s="1" customFormat="1" ht="8.25" customHeight="1" x14ac:dyDescent="0.2"/>
    <row r="17" spans="2:14" s="1" customFormat="1" ht="6" customHeight="1" x14ac:dyDescent="0.2"/>
    <row r="18" spans="2:14" ht="24.95" customHeight="1" x14ac:dyDescent="0.2">
      <c r="B18" s="113" t="s">
        <v>12</v>
      </c>
      <c r="C18" s="114"/>
      <c r="D18" s="114"/>
      <c r="E18" s="115"/>
      <c r="F18" s="104"/>
      <c r="G18" s="105"/>
      <c r="H18" s="105"/>
      <c r="I18" s="105"/>
      <c r="J18" s="105"/>
      <c r="K18" s="105"/>
      <c r="L18" s="105"/>
      <c r="M18" s="105"/>
      <c r="N18" s="106"/>
    </row>
    <row r="19" spans="2:14" ht="24.95" customHeight="1" x14ac:dyDescent="0.2">
      <c r="B19" s="116"/>
      <c r="C19" s="117"/>
      <c r="D19" s="117"/>
      <c r="E19" s="118"/>
      <c r="F19" s="107"/>
      <c r="G19" s="108"/>
      <c r="H19" s="108"/>
      <c r="I19" s="108"/>
      <c r="J19" s="108"/>
      <c r="K19" s="108"/>
      <c r="L19" s="108"/>
      <c r="M19" s="108"/>
      <c r="N19" s="109"/>
    </row>
    <row r="20" spans="2:14" ht="24.95" customHeight="1" x14ac:dyDescent="0.2">
      <c r="B20" s="119" t="s">
        <v>14</v>
      </c>
      <c r="C20" s="120"/>
      <c r="D20" s="120"/>
      <c r="E20" s="121"/>
      <c r="F20" s="107"/>
      <c r="G20" s="108"/>
      <c r="H20" s="108"/>
      <c r="I20" s="108"/>
      <c r="J20" s="108"/>
      <c r="K20" s="108"/>
      <c r="L20" s="108"/>
      <c r="M20" s="108"/>
      <c r="N20" s="109"/>
    </row>
    <row r="21" spans="2:14" ht="24.95" customHeight="1" x14ac:dyDescent="0.2">
      <c r="B21" s="134" t="s">
        <v>9</v>
      </c>
      <c r="C21" s="135"/>
      <c r="D21" s="130">
        <f>'2'!L13</f>
        <v>40</v>
      </c>
      <c r="E21" s="131"/>
      <c r="F21" s="107"/>
      <c r="G21" s="108"/>
      <c r="H21" s="108"/>
      <c r="I21" s="108"/>
      <c r="J21" s="108"/>
      <c r="K21" s="108"/>
      <c r="L21" s="108"/>
      <c r="M21" s="108"/>
      <c r="N21" s="109"/>
    </row>
    <row r="22" spans="2:14" ht="24.95" customHeight="1" x14ac:dyDescent="0.2">
      <c r="B22" s="124" t="s">
        <v>20</v>
      </c>
      <c r="C22" s="125"/>
      <c r="D22" s="130">
        <f>'2'!L16</f>
        <v>10</v>
      </c>
      <c r="E22" s="131"/>
      <c r="F22" s="107"/>
      <c r="G22" s="108"/>
      <c r="H22" s="108"/>
      <c r="I22" s="108"/>
      <c r="J22" s="108"/>
      <c r="K22" s="108"/>
      <c r="L22" s="108"/>
      <c r="M22" s="108"/>
      <c r="N22" s="109"/>
    </row>
    <row r="23" spans="2:14" ht="24.95" customHeight="1" x14ac:dyDescent="0.2">
      <c r="B23" s="122" t="s">
        <v>21</v>
      </c>
      <c r="C23" s="123"/>
      <c r="D23" s="130">
        <f>'2'!L15</f>
        <v>6</v>
      </c>
      <c r="E23" s="131"/>
      <c r="F23" s="107"/>
      <c r="G23" s="108"/>
      <c r="H23" s="108"/>
      <c r="I23" s="108"/>
      <c r="J23" s="108"/>
      <c r="K23" s="108"/>
      <c r="L23" s="108"/>
      <c r="M23" s="108"/>
      <c r="N23" s="109"/>
    </row>
    <row r="24" spans="2:14" ht="24.95" customHeight="1" x14ac:dyDescent="0.2">
      <c r="B24" s="126" t="s">
        <v>10</v>
      </c>
      <c r="C24" s="127"/>
      <c r="D24" s="130">
        <f>'2'!L14</f>
        <v>4</v>
      </c>
      <c r="E24" s="131"/>
      <c r="F24" s="107"/>
      <c r="G24" s="108"/>
      <c r="H24" s="108"/>
      <c r="I24" s="108"/>
      <c r="J24" s="108"/>
      <c r="K24" s="108"/>
      <c r="L24" s="108"/>
      <c r="M24" s="108"/>
      <c r="N24" s="109"/>
    </row>
    <row r="25" spans="2:14" ht="24.95" customHeight="1" x14ac:dyDescent="0.2">
      <c r="B25" s="128" t="s">
        <v>22</v>
      </c>
      <c r="C25" s="129"/>
      <c r="D25" s="130">
        <f>'2'!L17</f>
        <v>0</v>
      </c>
      <c r="E25" s="131"/>
      <c r="F25" s="110"/>
      <c r="G25" s="111"/>
      <c r="H25" s="111"/>
      <c r="I25" s="111"/>
      <c r="J25" s="111"/>
      <c r="K25" s="111"/>
      <c r="L25" s="111"/>
      <c r="M25" s="111"/>
      <c r="N25" s="112"/>
    </row>
    <row r="26" spans="2:14" s="1" customFormat="1" ht="9" customHeight="1" x14ac:dyDescent="0.2"/>
    <row r="27" spans="2:14" s="1" customFormat="1" ht="6" customHeight="1" x14ac:dyDescent="0.2"/>
    <row r="28" spans="2:14" ht="24.95" customHeight="1" x14ac:dyDescent="0.2">
      <c r="B28" s="113" t="s">
        <v>13</v>
      </c>
      <c r="C28" s="114"/>
      <c r="D28" s="114"/>
      <c r="E28" s="115"/>
      <c r="F28" s="104"/>
      <c r="G28" s="105"/>
      <c r="H28" s="105"/>
      <c r="I28" s="105"/>
      <c r="J28" s="105"/>
      <c r="K28" s="105"/>
      <c r="L28" s="105"/>
      <c r="M28" s="105"/>
      <c r="N28" s="106"/>
    </row>
    <row r="29" spans="2:14" ht="24.95" customHeight="1" x14ac:dyDescent="0.2">
      <c r="B29" s="116"/>
      <c r="C29" s="117"/>
      <c r="D29" s="117"/>
      <c r="E29" s="118"/>
      <c r="F29" s="107"/>
      <c r="G29" s="108"/>
      <c r="H29" s="108"/>
      <c r="I29" s="108"/>
      <c r="J29" s="108"/>
      <c r="K29" s="108"/>
      <c r="L29" s="108"/>
      <c r="M29" s="108"/>
      <c r="N29" s="109"/>
    </row>
    <row r="30" spans="2:14" ht="24.95" customHeight="1" x14ac:dyDescent="0.2">
      <c r="B30" s="138" t="s">
        <v>15</v>
      </c>
      <c r="C30" s="139"/>
      <c r="D30" s="139"/>
      <c r="E30" s="140"/>
      <c r="F30" s="107"/>
      <c r="G30" s="108"/>
      <c r="H30" s="108"/>
      <c r="I30" s="108"/>
      <c r="J30" s="108"/>
      <c r="K30" s="108"/>
      <c r="L30" s="108"/>
      <c r="M30" s="108"/>
      <c r="N30" s="109"/>
    </row>
    <row r="31" spans="2:14" ht="24.95" customHeight="1" x14ac:dyDescent="0.2">
      <c r="B31" s="122" t="s">
        <v>23</v>
      </c>
      <c r="C31" s="123"/>
      <c r="D31" s="130">
        <f>'2'!L25</f>
        <v>50</v>
      </c>
      <c r="E31" s="131"/>
      <c r="F31" s="107"/>
      <c r="G31" s="108"/>
      <c r="H31" s="108"/>
      <c r="I31" s="108"/>
      <c r="J31" s="108"/>
      <c r="K31" s="108"/>
      <c r="L31" s="108"/>
      <c r="M31" s="108"/>
      <c r="N31" s="109"/>
    </row>
    <row r="32" spans="2:14" ht="24.95" customHeight="1" x14ac:dyDescent="0.2">
      <c r="B32" s="124" t="s">
        <v>24</v>
      </c>
      <c r="C32" s="125"/>
      <c r="D32" s="130">
        <f>'2'!L26</f>
        <v>6</v>
      </c>
      <c r="E32" s="131"/>
      <c r="F32" s="107"/>
      <c r="G32" s="108"/>
      <c r="H32" s="108"/>
      <c r="I32" s="108"/>
      <c r="J32" s="108"/>
      <c r="K32" s="108"/>
      <c r="L32" s="108"/>
      <c r="M32" s="108"/>
      <c r="N32" s="109"/>
    </row>
    <row r="33" spans="2:14" ht="24.95" customHeight="1" x14ac:dyDescent="0.2">
      <c r="B33" s="128" t="s">
        <v>25</v>
      </c>
      <c r="C33" s="129"/>
      <c r="D33" s="130">
        <f>'2'!L27</f>
        <v>4</v>
      </c>
      <c r="E33" s="131"/>
      <c r="F33" s="107"/>
      <c r="G33" s="108"/>
      <c r="H33" s="108"/>
      <c r="I33" s="108"/>
      <c r="J33" s="108"/>
      <c r="K33" s="108"/>
      <c r="L33" s="108"/>
      <c r="M33" s="108"/>
      <c r="N33" s="109"/>
    </row>
    <row r="34" spans="2:14" ht="24.95" customHeight="1" x14ac:dyDescent="0.2">
      <c r="B34" s="132"/>
      <c r="C34" s="133"/>
      <c r="D34" s="136"/>
      <c r="E34" s="137"/>
      <c r="F34" s="107"/>
      <c r="G34" s="108"/>
      <c r="H34" s="108"/>
      <c r="I34" s="108"/>
      <c r="J34" s="108"/>
      <c r="K34" s="108"/>
      <c r="L34" s="108"/>
      <c r="M34" s="108"/>
      <c r="N34" s="109"/>
    </row>
    <row r="35" spans="2:14" ht="24.95" customHeight="1" x14ac:dyDescent="0.2">
      <c r="B35" s="132"/>
      <c r="C35" s="133"/>
      <c r="D35" s="136"/>
      <c r="E35" s="137"/>
      <c r="F35" s="110"/>
      <c r="G35" s="111"/>
      <c r="H35" s="111"/>
      <c r="I35" s="111"/>
      <c r="J35" s="111"/>
      <c r="K35" s="111"/>
      <c r="L35" s="111"/>
      <c r="M35" s="111"/>
      <c r="N35" s="112"/>
    </row>
    <row r="36" spans="2:14" ht="21" customHeight="1" x14ac:dyDescent="0.2">
      <c r="B36" s="5"/>
      <c r="C36" s="5"/>
      <c r="D36" s="5"/>
      <c r="E36" s="5"/>
      <c r="F36" s="5"/>
      <c r="G36" s="5"/>
      <c r="H36" s="101" t="s">
        <v>36</v>
      </c>
      <c r="I36" s="101"/>
      <c r="J36" s="101" t="str">
        <f>'1'!B20</f>
        <v>أحمد العمري</v>
      </c>
      <c r="K36" s="101"/>
      <c r="L36" s="101"/>
      <c r="M36" s="101"/>
      <c r="N36" s="5"/>
    </row>
    <row r="37" spans="2:14" x14ac:dyDescent="0.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2:14" s="1" customFormat="1" x14ac:dyDescent="0.2"/>
    <row r="39" spans="2:14" s="1" customFormat="1" x14ac:dyDescent="0.2"/>
    <row r="40" spans="2:14" s="1" customFormat="1" x14ac:dyDescent="0.2"/>
    <row r="41" spans="2:14" s="1" customFormat="1" ht="6" customHeight="1" x14ac:dyDescent="0.2"/>
    <row r="42" spans="2:14" s="1" customFormat="1" x14ac:dyDescent="0.2">
      <c r="C42" s="102" t="s">
        <v>37</v>
      </c>
      <c r="D42" s="103"/>
      <c r="E42" s="103"/>
      <c r="F42" s="103"/>
      <c r="G42" s="103"/>
      <c r="H42" s="103"/>
      <c r="I42" s="103"/>
      <c r="J42" s="103"/>
      <c r="K42" s="103"/>
      <c r="L42" s="103"/>
    </row>
    <row r="43" spans="2:14" s="1" customFormat="1" ht="23.25" customHeight="1" x14ac:dyDescent="0.2">
      <c r="C43" s="103"/>
      <c r="D43" s="103"/>
      <c r="E43" s="103"/>
      <c r="F43" s="103"/>
      <c r="G43" s="103"/>
      <c r="H43" s="103"/>
      <c r="I43" s="103"/>
      <c r="J43" s="103"/>
      <c r="K43" s="103"/>
      <c r="L43" s="103"/>
    </row>
    <row r="44" spans="2:14" s="1" customFormat="1" ht="24" customHeight="1" x14ac:dyDescent="0.2">
      <c r="C44" s="103"/>
      <c r="D44" s="103"/>
      <c r="E44" s="103"/>
      <c r="F44" s="103"/>
      <c r="G44" s="103"/>
      <c r="H44" s="103"/>
      <c r="I44" s="103"/>
      <c r="J44" s="103"/>
      <c r="K44" s="103"/>
      <c r="L44" s="103"/>
    </row>
    <row r="45" spans="2:14" s="1" customFormat="1" x14ac:dyDescent="0.2"/>
    <row r="46" spans="2:14" s="1" customFormat="1" ht="14.25" customHeight="1" x14ac:dyDescent="0.2"/>
    <row r="47" spans="2:14" s="1" customFormat="1" ht="14.25" customHeight="1" x14ac:dyDescent="0.2"/>
    <row r="48" spans="2:14" s="1" customFormat="1" ht="14.25" customHeigh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</sheetData>
  <sheetProtection algorithmName="SHA-512" hashValue="jxZSPc6W4lPOtZdXnAuPN8af7i1N6VGWMRSSvaQAupBG+r6cr7w0pSr95E8KHs2nN9ZhkuLXmvGg31WyQwzWIQ==" saltValue="aO8R4p/zalMfYjMemtY/Zg==" spinCount="100000" sheet="1" objects="1" scenarios="1"/>
  <mergeCells count="48">
    <mergeCell ref="K2:N5"/>
    <mergeCell ref="B2:D2"/>
    <mergeCell ref="B3:D3"/>
    <mergeCell ref="B4:D4"/>
    <mergeCell ref="B5:D5"/>
    <mergeCell ref="E2:J5"/>
    <mergeCell ref="D11:E11"/>
    <mergeCell ref="B20:E20"/>
    <mergeCell ref="D12:E12"/>
    <mergeCell ref="D13:E13"/>
    <mergeCell ref="D14:E14"/>
    <mergeCell ref="D15:E15"/>
    <mergeCell ref="B11:C11"/>
    <mergeCell ref="B12:C12"/>
    <mergeCell ref="B13:C13"/>
    <mergeCell ref="B14:C14"/>
    <mergeCell ref="B15:C15"/>
    <mergeCell ref="B33:C33"/>
    <mergeCell ref="B34:C34"/>
    <mergeCell ref="B35:C35"/>
    <mergeCell ref="B21:C21"/>
    <mergeCell ref="D31:E31"/>
    <mergeCell ref="D32:E32"/>
    <mergeCell ref="D33:E33"/>
    <mergeCell ref="D34:E34"/>
    <mergeCell ref="D35:E35"/>
    <mergeCell ref="B22:C22"/>
    <mergeCell ref="B30:E30"/>
    <mergeCell ref="D23:E23"/>
    <mergeCell ref="D24:E24"/>
    <mergeCell ref="D25:E25"/>
    <mergeCell ref="D22:E22"/>
    <mergeCell ref="J36:M36"/>
    <mergeCell ref="H36:I36"/>
    <mergeCell ref="C42:L44"/>
    <mergeCell ref="F28:N35"/>
    <mergeCell ref="F8:N15"/>
    <mergeCell ref="B8:E9"/>
    <mergeCell ref="B18:E19"/>
    <mergeCell ref="F18:N25"/>
    <mergeCell ref="B10:E10"/>
    <mergeCell ref="B31:C31"/>
    <mergeCell ref="B32:C32"/>
    <mergeCell ref="B23:C23"/>
    <mergeCell ref="B24:C24"/>
    <mergeCell ref="B25:C25"/>
    <mergeCell ref="D21:E21"/>
    <mergeCell ref="B28:E2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HTC</dc:creator>
  <cp:lastModifiedBy>HTC</cp:lastModifiedBy>
  <cp:lastPrinted>2025-10-11T21:03:00Z</cp:lastPrinted>
  <dcterms:created xsi:type="dcterms:W3CDTF">2025-10-10T17:31:14Z</dcterms:created>
  <dcterms:modified xsi:type="dcterms:W3CDTF">2025-10-20T19:21:54Z</dcterms:modified>
</cp:coreProperties>
</file>