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/>
  <xr:revisionPtr revIDLastSave="0" documentId="8_{B3498450-D01B-F643-B0FB-DDEE172658A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البيانات الأساسية للمدرسة" sheetId="1" r:id="rId1"/>
    <sheet name="رياضيات سادس" sheetId="2" r:id="rId2"/>
    <sheet name="علوم سادس" sheetId="3" r:id="rId3"/>
    <sheet name="لغتي سادس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2CJ10UZCHPudrtGmCs1QdfttuEmKAJ+OaN3BMg5Sys="/>
    </ext>
  </extLst>
</workbook>
</file>

<file path=xl/calcChain.xml><?xml version="1.0" encoding="utf-8"?>
<calcChain xmlns="http://schemas.openxmlformats.org/spreadsheetml/2006/main">
  <c r="G28" i="4" l="1"/>
  <c r="F42" i="4"/>
  <c r="H42" i="4"/>
  <c r="F41" i="4"/>
  <c r="H41" i="4"/>
  <c r="E33" i="4"/>
  <c r="E34" i="4"/>
  <c r="G33" i="4"/>
  <c r="G37" i="4"/>
  <c r="E35" i="4"/>
  <c r="E36" i="4"/>
  <c r="E37" i="4"/>
  <c r="C37" i="4"/>
  <c r="H33" i="4"/>
  <c r="G35" i="4"/>
  <c r="H28" i="2"/>
  <c r="H28" i="4"/>
  <c r="E28" i="4"/>
  <c r="I15" i="4"/>
  <c r="H15" i="4"/>
  <c r="G15" i="4"/>
  <c r="F15" i="4"/>
  <c r="E15" i="4"/>
  <c r="D15" i="4"/>
  <c r="C15" i="4"/>
  <c r="A4" i="4"/>
  <c r="A3" i="4"/>
  <c r="A2" i="4"/>
  <c r="A1" i="4"/>
  <c r="G28" i="3"/>
  <c r="F43" i="3"/>
  <c r="H43" i="3"/>
  <c r="F42" i="3"/>
  <c r="H42" i="3"/>
  <c r="F41" i="3"/>
  <c r="H41" i="3"/>
  <c r="E33" i="3"/>
  <c r="E34" i="3"/>
  <c r="G33" i="3"/>
  <c r="G37" i="3"/>
  <c r="E35" i="3"/>
  <c r="E36" i="3"/>
  <c r="E37" i="3"/>
  <c r="C37" i="3"/>
  <c r="H33" i="3"/>
  <c r="G35" i="3"/>
  <c r="H28" i="3"/>
  <c r="E28" i="3"/>
  <c r="I15" i="3"/>
  <c r="H15" i="3"/>
  <c r="G15" i="3"/>
  <c r="F15" i="3"/>
  <c r="E15" i="3"/>
  <c r="D15" i="3"/>
  <c r="C15" i="3"/>
  <c r="A4" i="3"/>
  <c r="A3" i="3"/>
  <c r="A2" i="3"/>
  <c r="A1" i="3"/>
  <c r="F44" i="2"/>
  <c r="H44" i="2"/>
  <c r="F43" i="2"/>
  <c r="H43" i="2"/>
  <c r="F42" i="2"/>
  <c r="H42" i="2"/>
  <c r="F41" i="2"/>
  <c r="H41" i="2"/>
  <c r="E33" i="2"/>
  <c r="E34" i="2"/>
  <c r="G33" i="2"/>
  <c r="G37" i="2"/>
  <c r="E35" i="2"/>
  <c r="E36" i="2"/>
  <c r="E37" i="2"/>
  <c r="C37" i="2"/>
  <c r="H33" i="2"/>
  <c r="G35" i="2"/>
  <c r="I15" i="2"/>
  <c r="H15" i="2"/>
  <c r="G15" i="2"/>
  <c r="F15" i="2"/>
  <c r="E15" i="2"/>
  <c r="C15" i="2"/>
  <c r="A4" i="2"/>
  <c r="A3" i="2"/>
  <c r="A2" i="2"/>
  <c r="A1" i="2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<sst xmlns="http://schemas.openxmlformats.org/spreadsheetml/2006/main" count="111" uniqueCount="52">
  <si>
    <t>المملكة العربية السعودية</t>
  </si>
  <si>
    <t>وزارة التعليم</t>
  </si>
  <si>
    <t xml:space="preserve">الإدارة العامة للتعليم بمنطقة  مكة المكرمة </t>
  </si>
  <si>
    <t xml:space="preserve">مدرسة الابتدائيةالرابعة والعشرون </t>
  </si>
  <si>
    <t>نتيجة المدرسة لنسبة الطلبة الذين اجتازوا مستوى الحد الأدنى للاتقان في المجالات الثلاثة معاً</t>
  </si>
  <si>
    <t>العام</t>
  </si>
  <si>
    <t>الدرجة</t>
  </si>
  <si>
    <t>نسبة التغير</t>
  </si>
  <si>
    <t xml:space="preserve">معلمة المادة : جميلة منصور صالح </t>
  </si>
  <si>
    <t>تحليل اختبارات نافس للصف السادس لمادة الرياضيات</t>
  </si>
  <si>
    <t>نتيجة المدرسة لنسبة الطلبة الذين اجتازوا مستوى الحد الأدنى للاتقان في مجال الرياضيات</t>
  </si>
  <si>
    <t xml:space="preserve">المادة </t>
  </si>
  <si>
    <t>الصف</t>
  </si>
  <si>
    <t>اجمالي الطلاب</t>
  </si>
  <si>
    <t>اجمالي المختبرين</t>
  </si>
  <si>
    <t>اجمالي من لم يختبر</t>
  </si>
  <si>
    <t>الرياضيات</t>
  </si>
  <si>
    <t>سادس</t>
  </si>
  <si>
    <t>توزيع طلاب المدرسة على مستويات الأداء</t>
  </si>
  <si>
    <t>المستوى</t>
  </si>
  <si>
    <t>النسبة المئوية</t>
  </si>
  <si>
    <t>عدد الطلاب</t>
  </si>
  <si>
    <t>عدد  المتقنين</t>
  </si>
  <si>
    <t>عدد غير المتقنين</t>
  </si>
  <si>
    <t>مرتفع</t>
  </si>
  <si>
    <t>متوسط</t>
  </si>
  <si>
    <t>نسبة غير المتقنين</t>
  </si>
  <si>
    <t>منخفض</t>
  </si>
  <si>
    <t>منخفض جداً</t>
  </si>
  <si>
    <t>نسبة المتقنين</t>
  </si>
  <si>
    <t>الإجمالي</t>
  </si>
  <si>
    <t>المجالات الفرعية</t>
  </si>
  <si>
    <t>نسبة الطلاب الذين اجتازوا الحد الأدنى للإتقان في المجالات الفرعية</t>
  </si>
  <si>
    <t xml:space="preserve">المجال </t>
  </si>
  <si>
    <t>النسبة</t>
  </si>
  <si>
    <t>عدد الطلاب المتقنين للمجال</t>
  </si>
  <si>
    <t>عدد الغير متقنين</t>
  </si>
  <si>
    <t>الجبر</t>
  </si>
  <si>
    <t>الهندسة والقياس</t>
  </si>
  <si>
    <t>الأعداد والعمليات عليها</t>
  </si>
  <si>
    <t>البيانات والاحتمالات</t>
  </si>
  <si>
    <t>تحليل اختبارات نافس للصف السادس لمادة العلوم</t>
  </si>
  <si>
    <t>نتيجة المدرسة لنسبة الطلبة الذين اجتازوا مستوى الحد الأدنى للاتقان في مادة العلوم</t>
  </si>
  <si>
    <t>العلوم</t>
  </si>
  <si>
    <t>علم الأرض والفلك</t>
  </si>
  <si>
    <t>العلوم الفيزيائية والكيمائية</t>
  </si>
  <si>
    <t>علوم الحياة</t>
  </si>
  <si>
    <t>تحليل اختبارات نافس للصف السادس لمادة القراءة</t>
  </si>
  <si>
    <t>نتيجة المدرسة لنسبة الطلبة الذين اجتازوا مستوى الحد الأدنى للاتقان في مادة القراءة</t>
  </si>
  <si>
    <t>القراءة</t>
  </si>
  <si>
    <t>استيعاب المقروء</t>
  </si>
  <si>
    <t>دلالات الألفاظ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</si>
</sst>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.d"/>
    <numFmt numFmtId="165" formatCode="0.0%"/>
    <numFmt numFmtId="166" formatCode="0.0"/>
  </numFmts>
  <fonts count="16" x14ac:knownFonts="1">
    <font>
      <sz val="11"/>
      <color theme="1"/>
      <name val="Calibri"/>
      <scheme val="minor"/>
    </font>
    <font>
      <b/>
      <sz val="12"/>
      <color theme="1"/>
      <name val="Sakkal Majalla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6"/>
      <color theme="1"/>
      <name val="Sakkal Majalla"/>
    </font>
    <font>
      <b/>
      <sz val="18"/>
      <color theme="1"/>
      <name val="Sakkal Majalla"/>
    </font>
    <font>
      <b/>
      <sz val="11"/>
      <color rgb="FF0B769F"/>
      <name val="Calibri"/>
    </font>
    <font>
      <b/>
      <sz val="13"/>
      <color theme="1"/>
      <name val="Calibri"/>
    </font>
    <font>
      <b/>
      <sz val="10"/>
      <color rgb="FF0B769F"/>
      <name val="Calibri"/>
    </font>
    <font>
      <b/>
      <sz val="9"/>
      <color rgb="FF0B769F"/>
      <name val="Calibri"/>
    </font>
    <font>
      <b/>
      <sz val="10"/>
      <color rgb="FF0F4861"/>
      <name val="Calibri"/>
    </font>
    <font>
      <b/>
      <sz val="9"/>
      <color rgb="FFFFFF00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E4F4E9"/>
        <bgColor rgb="FFE4F4E9"/>
      </patternFill>
    </fill>
    <fill>
      <patternFill patternType="solid">
        <fgColor rgb="FF92D050"/>
        <bgColor rgb="FF92D050"/>
      </patternFill>
    </fill>
    <fill>
      <patternFill patternType="solid">
        <fgColor rgb="FFC5ECB6"/>
        <bgColor rgb="FFC5ECB6"/>
      </patternFill>
    </fill>
    <fill>
      <patternFill patternType="solid">
        <fgColor rgb="FFF3A3A3"/>
        <bgColor rgb="FFF3A3A3"/>
      </patternFill>
    </fill>
    <fill>
      <patternFill patternType="solid">
        <fgColor rgb="FFF6C6AC"/>
        <bgColor rgb="FFF6C6AC"/>
      </patternFill>
    </fill>
    <fill>
      <patternFill patternType="solid">
        <fgColor rgb="FFFF0000"/>
        <bgColor rgb="FFFF0000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C1F0C8"/>
        <bgColor rgb="FFC1F0C8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B769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B769F"/>
      </left>
      <right/>
      <top/>
      <bottom style="thin">
        <color rgb="FF0B769F"/>
      </bottom>
      <diagonal/>
    </border>
    <border>
      <left/>
      <right/>
      <top/>
      <bottom style="thin">
        <color rgb="FF0B769F"/>
      </bottom>
      <diagonal/>
    </border>
    <border>
      <left/>
      <right/>
      <top/>
      <bottom style="thin">
        <color rgb="FF0B769F"/>
      </bottom>
      <diagonal/>
    </border>
    <border>
      <left style="thin">
        <color rgb="FF0B769F"/>
      </left>
      <right style="thin">
        <color rgb="FF0B769F"/>
      </right>
      <top style="thin">
        <color rgb="FF0B769F"/>
      </top>
      <bottom/>
      <diagonal/>
    </border>
    <border>
      <left style="thin">
        <color rgb="FF0B769F"/>
      </left>
      <right/>
      <top style="thin">
        <color rgb="FF0B769F"/>
      </top>
      <bottom/>
      <diagonal/>
    </border>
    <border>
      <left/>
      <right style="thin">
        <color rgb="FF0B769F"/>
      </right>
      <top style="thin">
        <color rgb="FF0B769F"/>
      </top>
      <bottom/>
      <diagonal/>
    </border>
    <border>
      <left style="thin">
        <color rgb="FF0B769F"/>
      </left>
      <right style="thin">
        <color rgb="FF0B769F"/>
      </right>
      <top style="thin">
        <color rgb="FF0B769F"/>
      </top>
      <bottom style="thin">
        <color rgb="FF0B769F"/>
      </bottom>
      <diagonal/>
    </border>
    <border>
      <left style="thin">
        <color rgb="FF0B769F"/>
      </left>
      <right/>
      <top style="thin">
        <color rgb="FF0B769F"/>
      </top>
      <bottom style="thin">
        <color rgb="FF0B769F"/>
      </bottom>
      <diagonal/>
    </border>
    <border>
      <left/>
      <right style="thin">
        <color rgb="FF0B769F"/>
      </right>
      <top style="thin">
        <color rgb="FF0B769F"/>
      </top>
      <bottom style="thin">
        <color rgb="FF0B769F"/>
      </bottom>
      <diagonal/>
    </border>
    <border>
      <left/>
      <right/>
      <top style="thin">
        <color rgb="FF0B769F"/>
      </top>
      <bottom style="thin">
        <color rgb="FF0B769F"/>
      </bottom>
      <diagonal/>
    </border>
    <border>
      <left/>
      <right/>
      <top style="thin">
        <color rgb="FF0B769F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165" fontId="9" fillId="5" borderId="25" xfId="0" applyNumberFormat="1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/>
    </xf>
    <xf numFmtId="0" fontId="10" fillId="7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2" fontId="9" fillId="5" borderId="25" xfId="0" applyNumberFormat="1" applyFont="1" applyFill="1" applyBorder="1" applyAlignment="1">
      <alignment horizontal="center" vertical="center"/>
    </xf>
    <xf numFmtId="1" fontId="9" fillId="9" borderId="25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7" fillId="2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7" fillId="3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9" fillId="5" borderId="23" xfId="0" applyFont="1" applyFill="1" applyBorder="1" applyAlignment="1">
      <alignment horizontal="center" vertical="center"/>
    </xf>
    <xf numFmtId="0" fontId="3" fillId="0" borderId="24" xfId="0" applyFont="1" applyBorder="1"/>
    <xf numFmtId="1" fontId="11" fillId="0" borderId="26" xfId="0" applyNumberFormat="1" applyFont="1" applyBorder="1" applyAlignment="1">
      <alignment horizontal="center" vertical="center"/>
    </xf>
    <xf numFmtId="0" fontId="3" fillId="0" borderId="27" xfId="0" applyFont="1" applyBorder="1"/>
    <xf numFmtId="166" fontId="11" fillId="5" borderId="26" xfId="0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165" fontId="7" fillId="8" borderId="26" xfId="0" applyNumberFormat="1" applyFont="1" applyFill="1" applyBorder="1" applyAlignment="1">
      <alignment horizontal="center" vertical="center" wrapText="1"/>
    </xf>
    <xf numFmtId="165" fontId="7" fillId="0" borderId="26" xfId="0" applyNumberFormat="1" applyFont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14" fillId="13" borderId="26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5" fillId="13" borderId="26" xfId="0" applyFont="1" applyFill="1" applyBorder="1" applyAlignment="1">
      <alignment horizontal="center" vertical="center" wrapText="1"/>
    </xf>
    <xf numFmtId="1" fontId="9" fillId="14" borderId="26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/>
    </xf>
    <xf numFmtId="0" fontId="3" fillId="0" borderId="29" xfId="0" applyFont="1" applyBorder="1"/>
    <xf numFmtId="165" fontId="7" fillId="11" borderId="26" xfId="0" applyNumberFormat="1" applyFont="1" applyFill="1" applyBorder="1" applyAlignment="1">
      <alignment horizontal="center" vertical="center" wrapText="1"/>
    </xf>
    <xf numFmtId="1" fontId="13" fillId="5" borderId="26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0000"/>
                </a:solidFill>
                <a:latin typeface="Sakkal Majalla"/>
              </a:defRPr>
            </a:pPr>
            <a:r>
              <a:rPr lang="ar-SA" sz="1200" b="1" i="0">
                <a:solidFill>
                  <a:srgbClr val="000000"/>
                </a:solidFill>
                <a:latin typeface="Sakkal Majalla"/>
              </a:rPr>
              <a:t>مخطط تفصيلي لنسبة التغير في درجات المجالات الثلاثة معاً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Sakkal Majalla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'البيانات الأساسية للمدرسة'!$B$20:$I$20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'البيانات الأساسية للمدرسة'!$B$21:$I$21</c:f>
              <c:numCache>
                <c:formatCode>m\.d</c:formatCode>
                <c:ptCount val="8"/>
                <c:pt idx="0" formatCode="General">
                  <c:v>13</c:v>
                </c:pt>
                <c:pt idx="1">
                  <c:v>45754</c:v>
                </c:pt>
                <c:pt idx="2" formatCode="General">
                  <c:v>45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6-1D4D-849A-5EA06F4D5110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Sakkal Majalla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'البيانات الأساسية للمدرسة'!$B$20:$I$20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'البيانات الأساسية للمدرسة'!$B$22:$I$22</c:f>
              <c:numCache>
                <c:formatCode>m\.d</c:formatCode>
                <c:ptCount val="8"/>
                <c:pt idx="0" formatCode="General">
                  <c:v>0</c:v>
                </c:pt>
                <c:pt idx="1">
                  <c:v>45741</c:v>
                </c:pt>
                <c:pt idx="2">
                  <c:v>-45709</c:v>
                </c:pt>
                <c:pt idx="3" formatCode="General">
                  <c:v>-45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6-1D4D-849A-5EA06F4D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467723"/>
        <c:axId val="1008480770"/>
      </c:lineChart>
      <c:catAx>
        <c:axId val="10234677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Sakkal Majalla"/>
              </a:defRPr>
            </a:pPr>
            <a:endParaRPr lang="ar-DE"/>
          </a:p>
        </c:txPr>
        <c:crossAx val="1008480770"/>
        <c:crosses val="autoZero"/>
        <c:auto val="1"/>
        <c:lblAlgn val="ctr"/>
        <c:lblOffset val="100"/>
        <c:noMultiLvlLbl val="1"/>
      </c:catAx>
      <c:valAx>
        <c:axId val="10084807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Sakkal Majalla"/>
              </a:defRPr>
            </a:pPr>
            <a:endParaRPr lang="ar-DE"/>
          </a:p>
        </c:txPr>
        <c:crossAx val="102346772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1" i="0">
              <a:solidFill>
                <a:srgbClr val="000000"/>
              </a:solidFill>
              <a:latin typeface="Sakkal Majalla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r>
              <a:rPr sz="1400" b="1" i="0">
                <a:solidFill>
                  <a:srgbClr val="000000"/>
                </a:solidFill>
                <a:latin typeface="+mn-lt"/>
              </a:rPr>
              <a:t>مخطط تفصيلي لنسبة التغير في درجات مادة الرياضيات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'رياضيات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'رياضيات سادس'!$B$14:$I$14</c:f>
              <c:numCache>
                <c:formatCode>General</c:formatCode>
                <c:ptCount val="8"/>
                <c:pt idx="0">
                  <c:v>56</c:v>
                </c:pt>
                <c:pt idx="1">
                  <c:v>53</c:v>
                </c:pt>
                <c:pt idx="2">
                  <c:v>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A-4249-90AC-85CFF1BA9654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'رياضيات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'رياضيات سادس'!$B$15:$I$15</c:f>
              <c:numCache>
                <c:formatCode>General</c:formatCode>
                <c:ptCount val="8"/>
                <c:pt idx="1">
                  <c:v>-3</c:v>
                </c:pt>
                <c:pt idx="3">
                  <c:v>-61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A-4249-90AC-85CFF1BA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192692"/>
        <c:axId val="2013530076"/>
      </c:lineChart>
      <c:catAx>
        <c:axId val="9841926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013530076"/>
        <c:crosses val="autoZero"/>
        <c:auto val="1"/>
        <c:lblAlgn val="ctr"/>
        <c:lblOffset val="100"/>
        <c:noMultiLvlLbl val="1"/>
      </c:catAx>
      <c:valAx>
        <c:axId val="20135300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98419269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1" i="0">
              <a:solidFill>
                <a:srgbClr val="000000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مخطط تفصيلي لنسبة التغير في درجات مادة العلوم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'علوم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'علوم سادس'!$B$14:$I$14</c:f>
              <c:numCache>
                <c:formatCode>General</c:formatCode>
                <c:ptCount val="8"/>
                <c:pt idx="0">
                  <c:v>58.11</c:v>
                </c:pt>
                <c:pt idx="1">
                  <c:v>68.67</c:v>
                </c:pt>
                <c:pt idx="2">
                  <c:v>66.150000000000006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7148-936F-ECFCEAFC33F0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'علوم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'علوم سادس'!$B$15:$I$15</c:f>
              <c:numCache>
                <c:formatCode>General</c:formatCode>
                <c:ptCount val="8"/>
                <c:pt idx="0">
                  <c:v>0</c:v>
                </c:pt>
                <c:pt idx="1">
                  <c:v>10.560000000000002</c:v>
                </c:pt>
                <c:pt idx="2">
                  <c:v>-2.519999999999996</c:v>
                </c:pt>
                <c:pt idx="3">
                  <c:v>-66.150000000000006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7148-936F-ECFCEAFC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18874"/>
        <c:axId val="1488970303"/>
      </c:lineChart>
      <c:catAx>
        <c:axId val="966188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1488970303"/>
        <c:crosses val="autoZero"/>
        <c:auto val="1"/>
        <c:lblAlgn val="ctr"/>
        <c:lblOffset val="100"/>
        <c:noMultiLvlLbl val="1"/>
      </c:catAx>
      <c:valAx>
        <c:axId val="14889703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9661887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sz="1400" b="1" i="0">
                <a:solidFill>
                  <a:srgbClr val="757575"/>
                </a:solidFill>
                <a:latin typeface="+mn-lt"/>
              </a:rPr>
              <a:t>مخطط تفصيلي لنسبة التغير في درجات مادة اللغة العربية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'لغتي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'لغتي سادس'!$B$14:$I$14</c:f>
              <c:numCache>
                <c:formatCode>General</c:formatCode>
                <c:ptCount val="8"/>
                <c:pt idx="0">
                  <c:v>55.36</c:v>
                </c:pt>
                <c:pt idx="1">
                  <c:v>65.150000000000006</c:v>
                </c:pt>
                <c:pt idx="2">
                  <c:v>59.85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9-FB4A-BB80-5FE1C9A5F4C5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'لغتي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'لغتي سادس'!$B$15:$I$15</c:f>
              <c:numCache>
                <c:formatCode>General</c:formatCode>
                <c:ptCount val="8"/>
                <c:pt idx="0">
                  <c:v>0</c:v>
                </c:pt>
                <c:pt idx="1">
                  <c:v>9.7900000000000063</c:v>
                </c:pt>
                <c:pt idx="2">
                  <c:v>-5.3000000000000043</c:v>
                </c:pt>
                <c:pt idx="3">
                  <c:v>-59.85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9-FB4A-BB80-5FE1C9A5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93959"/>
        <c:axId val="232479006"/>
      </c:lineChart>
      <c:catAx>
        <c:axId val="2094693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32479006"/>
        <c:crosses val="autoZero"/>
        <c:auto val="1"/>
        <c:lblAlgn val="ctr"/>
        <c:lblOffset val="100"/>
        <c:noMultiLvlLbl val="1"/>
      </c:catAx>
      <c:valAx>
        <c:axId val="2324790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09469395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1" i="0">
              <a:solidFill>
                <a:srgbClr val="1A1A1A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23</xdr:row>
      <xdr:rowOff>0</xdr:rowOff>
    </xdr:from>
    <xdr:ext cx="5276850" cy="2200275"/>
    <xdr:graphicFrame macro="">
      <xdr:nvGraphicFramePr>
        <xdr:cNvPr id="2111452746" name="Chart 1">
          <a:extLst>
            <a:ext uri="{FF2B5EF4-FFF2-40B4-BE49-F238E27FC236}">
              <a16:creationId xmlns:a16="http://schemas.microsoft.com/office/drawing/2014/main" id="{00000000-0008-0000-0000-00004A36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504825</xdr:colOff>
      <xdr:row>10</xdr:row>
      <xdr:rowOff>66675</xdr:rowOff>
    </xdr:from>
    <xdr:ext cx="4448175" cy="1447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26675" y="3060863"/>
          <a:ext cx="4438650" cy="1438275"/>
        </a:xfrm>
        <a:prstGeom prst="roundRect">
          <a:avLst>
            <a:gd name="adj" fmla="val 16667"/>
          </a:avLst>
        </a:prstGeom>
        <a:gradFill>
          <a:gsLst>
            <a:gs pos="0">
              <a:srgbClr val="B0CAE9"/>
            </a:gs>
            <a:gs pos="50000">
              <a:srgbClr val="A1C1E4"/>
            </a:gs>
            <a:gs pos="100000">
              <a:srgbClr val="90B8E4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4400" b="1">
              <a:solidFill>
                <a:schemeClr val="dk1"/>
              </a:solidFill>
              <a:latin typeface="Sakkal Majalla"/>
              <a:ea typeface="Sakkal Majalla"/>
              <a:cs typeface="Sakkal Majalla"/>
              <a:sym typeface="Sakkal Majalla"/>
            </a:rPr>
            <a:t>تحليل اختبارات نافس</a:t>
          </a:r>
          <a:endParaRPr sz="4400" b="1">
            <a:latin typeface="Sakkal Majalla"/>
            <a:ea typeface="Sakkal Majalla"/>
            <a:cs typeface="Sakkal Majalla"/>
            <a:sym typeface="Sakkal Majalla"/>
          </a:endParaRPr>
        </a:p>
      </xdr:txBody>
    </xdr:sp>
    <xdr:clientData fLocksWithSheet="0"/>
  </xdr:oneCellAnchor>
  <xdr:oneCellAnchor>
    <xdr:from>
      <xdr:col>6</xdr:col>
      <xdr:colOff>190500</xdr:colOff>
      <xdr:row>0</xdr:row>
      <xdr:rowOff>123825</xdr:rowOff>
    </xdr:from>
    <xdr:ext cx="126682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133350</xdr:colOff>
      <xdr:row>4</xdr:row>
      <xdr:rowOff>0</xdr:rowOff>
    </xdr:from>
    <xdr:ext cx="1352550" cy="12287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552450</xdr:colOff>
      <xdr:row>5</xdr:row>
      <xdr:rowOff>38100</xdr:rowOff>
    </xdr:from>
    <xdr:ext cx="1876425" cy="733425"/>
    <xdr:pic>
      <xdr:nvPicPr>
        <xdr:cNvPr id="5" name="image2.png" descr="هيئة تقويم التعليم والتدريب - ويكيبيديا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15</xdr:row>
      <xdr:rowOff>161925</xdr:rowOff>
    </xdr:from>
    <xdr:ext cx="6057900" cy="1857375"/>
    <xdr:graphicFrame macro="">
      <xdr:nvGraphicFramePr>
        <xdr:cNvPr id="2034308735" name="Chart 2">
          <a:extLst>
            <a:ext uri="{FF2B5EF4-FFF2-40B4-BE49-F238E27FC236}">
              <a16:creationId xmlns:a16="http://schemas.microsoft.com/office/drawing/2014/main" id="{00000000-0008-0000-0100-00007F164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16</xdr:row>
      <xdr:rowOff>104775</xdr:rowOff>
    </xdr:from>
    <xdr:ext cx="5819775" cy="1495425"/>
    <xdr:graphicFrame macro="">
      <xdr:nvGraphicFramePr>
        <xdr:cNvPr id="888033334" name="Chart 3">
          <a:extLst>
            <a:ext uri="{FF2B5EF4-FFF2-40B4-BE49-F238E27FC236}">
              <a16:creationId xmlns:a16="http://schemas.microsoft.com/office/drawing/2014/main" id="{00000000-0008-0000-0200-00003650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16</xdr:row>
      <xdr:rowOff>47625</xdr:rowOff>
    </xdr:from>
    <xdr:ext cx="5429250" cy="1733550"/>
    <xdr:graphicFrame macro="">
      <xdr:nvGraphicFramePr>
        <xdr:cNvPr id="2097286979" name="Chart 4">
          <a:extLst>
            <a:ext uri="{FF2B5EF4-FFF2-40B4-BE49-F238E27FC236}">
              <a16:creationId xmlns:a16="http://schemas.microsoft.com/office/drawing/2014/main" id="{00000000-0008-0000-0300-0000430F0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rightToLeft="1" tabSelected="1" topLeftCell="A36" workbookViewId="0"/>
  </sheetViews>
  <sheetFormatPr defaultColWidth="14.390625" defaultRowHeight="15" customHeight="1" x14ac:dyDescent="0.2"/>
  <cols>
    <col min="1" max="2" width="9.14453125" customWidth="1"/>
    <col min="3" max="3" width="11.43359375" customWidth="1"/>
    <col min="4" max="9" width="9.14453125" customWidth="1"/>
    <col min="10" max="26" width="8.7421875" customWidth="1"/>
  </cols>
  <sheetData>
    <row r="1" spans="1:26" ht="18.75" x14ac:dyDescent="0.2">
      <c r="A1" s="32" t="s">
        <v>0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2">
      <c r="A2" s="32" t="s">
        <v>1</v>
      </c>
      <c r="B2" s="33"/>
      <c r="C2" s="3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2">
      <c r="A3" s="32" t="s">
        <v>2</v>
      </c>
      <c r="B3" s="33"/>
      <c r="C3" s="3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34" t="s">
        <v>3</v>
      </c>
      <c r="B4" s="33"/>
      <c r="C4" s="3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35" t="s">
        <v>4</v>
      </c>
      <c r="B18" s="36"/>
      <c r="C18" s="36"/>
      <c r="D18" s="36"/>
      <c r="E18" s="36"/>
      <c r="F18" s="36"/>
      <c r="G18" s="36"/>
      <c r="H18" s="36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3" t="s">
        <v>5</v>
      </c>
      <c r="B20" s="4">
        <v>2023</v>
      </c>
      <c r="C20" s="4">
        <v>2024</v>
      </c>
      <c r="D20" s="4">
        <v>2025</v>
      </c>
      <c r="E20" s="4">
        <v>2026</v>
      </c>
      <c r="F20" s="4">
        <v>2027</v>
      </c>
      <c r="G20" s="4">
        <v>2028</v>
      </c>
      <c r="H20" s="4">
        <v>2029</v>
      </c>
      <c r="I20" s="4">
        <v>2030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" t="s">
        <v>6</v>
      </c>
      <c r="B21" s="6">
        <v>13</v>
      </c>
      <c r="C21" s="7">
        <v>45754</v>
      </c>
      <c r="D21" s="6">
        <v>45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9" t="s">
        <v>7</v>
      </c>
      <c r="B22" s="10">
        <v>0</v>
      </c>
      <c r="C22" s="11">
        <f t="shared" ref="C22:I22" si="0">C21-B21</f>
        <v>45741</v>
      </c>
      <c r="D22" s="11">
        <f t="shared" si="0"/>
        <v>-45709</v>
      </c>
      <c r="E22" s="10">
        <f t="shared" si="0"/>
        <v>-45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38" t="s">
        <v>8</v>
      </c>
      <c r="C41" s="36"/>
      <c r="D41" s="36"/>
      <c r="E41" s="36"/>
      <c r="F41" s="36"/>
      <c r="G41" s="36"/>
      <c r="H41" s="3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">
      <c r="A43" s="1"/>
      <c r="B43" s="39"/>
      <c r="C43" s="40"/>
      <c r="D43" s="40"/>
      <c r="E43" s="40"/>
      <c r="F43" s="40"/>
      <c r="G43" s="40"/>
      <c r="H43" s="4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41:H41"/>
    <mergeCell ref="B43:H43"/>
    <mergeCell ref="A1:C1"/>
    <mergeCell ref="A2:C2"/>
    <mergeCell ref="A3:C3"/>
    <mergeCell ref="A4:C4"/>
    <mergeCell ref="A18:I18"/>
  </mergeCells>
  <pageMargins left="0.7" right="0.7" top="0.75" bottom="0.75" header="0" footer="0"/>
  <pageSetup paperSize="9" scale="9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rightToLeft="1" workbookViewId="0"/>
  </sheetViews>
  <sheetFormatPr defaultColWidth="14.390625" defaultRowHeight="15" customHeight="1" x14ac:dyDescent="0.2"/>
  <cols>
    <col min="1" max="3" width="9.14453125" customWidth="1"/>
    <col min="4" max="4" width="12.9140625" customWidth="1"/>
    <col min="5" max="6" width="9.14453125" customWidth="1"/>
    <col min="7" max="7" width="13.98828125" customWidth="1"/>
    <col min="8" max="8" width="15.6015625" customWidth="1"/>
    <col min="9" max="9" width="9.14453125" customWidth="1"/>
    <col min="10" max="26" width="8.7421875" customWidth="1"/>
  </cols>
  <sheetData>
    <row r="1" spans="1:26" x14ac:dyDescent="0.2">
      <c r="A1" s="42" t="str">
        <f>'البيانات الأساسية للمدرسة'!A1</f>
        <v>المملكة العربية السعودية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 t="str">
        <f>'البيانات الأساسية للمدرسة'!A2</f>
        <v>وزارة التعليم</v>
      </c>
      <c r="B2" s="33"/>
      <c r="C2" s="3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42" t="str">
        <f>'البيانات الأساسية للمدرسة'!A3</f>
        <v xml:space="preserve">الإدارة العامة للتعليم بمنطقة  مكة المكرمة </v>
      </c>
      <c r="B3" s="33"/>
      <c r="C3" s="3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42" t="str">
        <f>'البيانات الأساسية للمدرسة'!A4</f>
        <v xml:space="preserve">مدرسة الابتدائيةالرابعة والعشرون </v>
      </c>
      <c r="B4" s="33"/>
      <c r="C4" s="3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43" t="s">
        <v>9</v>
      </c>
      <c r="C7" s="44"/>
      <c r="D7" s="44"/>
      <c r="E7" s="44"/>
      <c r="F7" s="44"/>
      <c r="G7" s="44"/>
      <c r="H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46"/>
      <c r="C8" s="47"/>
      <c r="D8" s="47"/>
      <c r="E8" s="47"/>
      <c r="F8" s="47"/>
      <c r="G8" s="47"/>
      <c r="H8" s="4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5" t="s">
        <v>10</v>
      </c>
      <c r="B11" s="36"/>
      <c r="C11" s="36"/>
      <c r="D11" s="36"/>
      <c r="E11" s="36"/>
      <c r="F11" s="36"/>
      <c r="G11" s="36"/>
      <c r="H11" s="36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6">
        <v>56</v>
      </c>
      <c r="C14" s="6">
        <v>53</v>
      </c>
      <c r="D14" s="6">
        <v>61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9" t="s">
        <v>7</v>
      </c>
      <c r="B15" s="10"/>
      <c r="C15" s="10">
        <f>C14-B14</f>
        <v>-3</v>
      </c>
      <c r="D15" s="10"/>
      <c r="E15" s="10">
        <f t="shared" ref="E15:I15" si="0">E14-D14</f>
        <v>-61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49" t="s">
        <v>11</v>
      </c>
      <c r="C27" s="50"/>
      <c r="D27" s="12" t="s">
        <v>12</v>
      </c>
      <c r="E27" s="49" t="s">
        <v>13</v>
      </c>
      <c r="F27" s="50"/>
      <c r="G27" s="12" t="s">
        <v>14</v>
      </c>
      <c r="H27" s="12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51" t="s">
        <v>16</v>
      </c>
      <c r="C28" s="50"/>
      <c r="D28" s="13" t="s">
        <v>17</v>
      </c>
      <c r="E28" s="51">
        <v>31</v>
      </c>
      <c r="F28" s="50"/>
      <c r="G28" s="14">
        <v>24</v>
      </c>
      <c r="H28" s="15">
        <f>E28-G28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2" t="s">
        <v>18</v>
      </c>
      <c r="C30" s="53"/>
      <c r="D30" s="53"/>
      <c r="E30" s="53"/>
      <c r="F30" s="53"/>
      <c r="G30" s="53"/>
      <c r="H30" s="5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5"/>
      <c r="C31" s="56"/>
      <c r="D31" s="56"/>
      <c r="E31" s="56"/>
      <c r="F31" s="56"/>
      <c r="G31" s="56"/>
      <c r="H31" s="5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" t="s">
        <v>19</v>
      </c>
      <c r="C32" s="58" t="s">
        <v>20</v>
      </c>
      <c r="D32" s="59"/>
      <c r="E32" s="58" t="s">
        <v>21</v>
      </c>
      <c r="F32" s="59"/>
      <c r="G32" s="17" t="s">
        <v>22</v>
      </c>
      <c r="H32" s="17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8" t="s">
        <v>24</v>
      </c>
      <c r="C33" s="62">
        <v>24.7</v>
      </c>
      <c r="D33" s="61"/>
      <c r="E33" s="60">
        <f>C33*G28/100</f>
        <v>5.9279999999999999</v>
      </c>
      <c r="F33" s="61"/>
      <c r="G33" s="19">
        <f>E33+E34</f>
        <v>15.120000000000001</v>
      </c>
      <c r="H33" s="20">
        <f>E35+E36</f>
        <v>8.879999999999999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1" t="s">
        <v>25</v>
      </c>
      <c r="C34" s="63">
        <v>38.299999999999997</v>
      </c>
      <c r="D34" s="61"/>
      <c r="E34" s="60">
        <f>C34*G28/100</f>
        <v>9.1920000000000002</v>
      </c>
      <c r="F34" s="61"/>
      <c r="G34" s="64" t="s">
        <v>26</v>
      </c>
      <c r="H34" s="6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2" t="s">
        <v>27</v>
      </c>
      <c r="C35" s="63">
        <v>25.9</v>
      </c>
      <c r="D35" s="61"/>
      <c r="E35" s="60">
        <f>C35*G28/100</f>
        <v>6.2159999999999993</v>
      </c>
      <c r="F35" s="61"/>
      <c r="G35" s="65">
        <f>H33/G28</f>
        <v>0.36999999999999994</v>
      </c>
      <c r="H35" s="6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3" t="s">
        <v>28</v>
      </c>
      <c r="C36" s="63">
        <v>11.1</v>
      </c>
      <c r="D36" s="61"/>
      <c r="E36" s="60">
        <f>C36*G28/100</f>
        <v>2.6639999999999997</v>
      </c>
      <c r="F36" s="61"/>
      <c r="G36" s="74" t="s">
        <v>29</v>
      </c>
      <c r="H36" s="6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4" t="s">
        <v>30</v>
      </c>
      <c r="C37" s="75">
        <f>SUM(C33:D36)</f>
        <v>100</v>
      </c>
      <c r="D37" s="61"/>
      <c r="E37" s="75">
        <f>SUM(E33:F36)</f>
        <v>24</v>
      </c>
      <c r="F37" s="61"/>
      <c r="G37" s="65">
        <f>G33/G28</f>
        <v>0.63</v>
      </c>
      <c r="H37" s="6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66" t="s">
        <v>31</v>
      </c>
      <c r="C39" s="67"/>
      <c r="D39" s="61"/>
      <c r="E39" s="76" t="s">
        <v>32</v>
      </c>
      <c r="F39" s="67"/>
      <c r="G39" s="67"/>
      <c r="H39" s="6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68" t="s">
        <v>33</v>
      </c>
      <c r="C40" s="67"/>
      <c r="D40" s="61"/>
      <c r="E40" s="25" t="s">
        <v>34</v>
      </c>
      <c r="F40" s="70" t="s">
        <v>35</v>
      </c>
      <c r="G40" s="61"/>
      <c r="H40" s="26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69" t="s">
        <v>37</v>
      </c>
      <c r="C41" s="67"/>
      <c r="D41" s="61"/>
      <c r="E41" s="27">
        <v>76.5</v>
      </c>
      <c r="F41" s="71">
        <f>(E41/100)*G28</f>
        <v>18.36</v>
      </c>
      <c r="G41" s="61"/>
      <c r="H41" s="28">
        <f>G28-F41</f>
        <v>5.6400000000000006</v>
      </c>
      <c r="I41" s="2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69" t="s">
        <v>38</v>
      </c>
      <c r="C42" s="67"/>
      <c r="D42" s="61"/>
      <c r="E42" s="27">
        <v>49.4</v>
      </c>
      <c r="F42" s="71">
        <f>(E42/100)*G28</f>
        <v>11.856</v>
      </c>
      <c r="G42" s="61"/>
      <c r="H42" s="28">
        <f>G28-F42</f>
        <v>12.144</v>
      </c>
      <c r="I42" s="2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2">
      <c r="A43" s="1"/>
      <c r="B43" s="69" t="s">
        <v>39</v>
      </c>
      <c r="C43" s="67"/>
      <c r="D43" s="61"/>
      <c r="E43" s="27">
        <v>67.900000000000006</v>
      </c>
      <c r="F43" s="71">
        <f>(E43/100)*G28</f>
        <v>16.295999999999999</v>
      </c>
      <c r="G43" s="61"/>
      <c r="H43" s="28">
        <f>G28-F43</f>
        <v>7.7040000000000006</v>
      </c>
      <c r="I43" s="2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 x14ac:dyDescent="0.2">
      <c r="A44" s="1"/>
      <c r="B44" s="69" t="s">
        <v>40</v>
      </c>
      <c r="C44" s="67"/>
      <c r="D44" s="61"/>
      <c r="E44" s="27">
        <v>59.3</v>
      </c>
      <c r="F44" s="71">
        <f>(E44/100)*G28</f>
        <v>14.231999999999999</v>
      </c>
      <c r="G44" s="61"/>
      <c r="H44" s="28">
        <f>G28-F44</f>
        <v>9.7680000000000007</v>
      </c>
      <c r="I44" s="2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30"/>
      <c r="F45" s="72"/>
      <c r="G45" s="7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F45:G45"/>
    <mergeCell ref="C36:D36"/>
    <mergeCell ref="E36:F36"/>
    <mergeCell ref="G36:H36"/>
    <mergeCell ref="C37:D37"/>
    <mergeCell ref="E37:F37"/>
    <mergeCell ref="G37:H37"/>
    <mergeCell ref="E39:H39"/>
    <mergeCell ref="B44:D44"/>
    <mergeCell ref="F40:G40"/>
    <mergeCell ref="F41:G41"/>
    <mergeCell ref="F42:G42"/>
    <mergeCell ref="F43:G43"/>
    <mergeCell ref="F44:G44"/>
    <mergeCell ref="B39:D39"/>
    <mergeCell ref="B40:D40"/>
    <mergeCell ref="B41:D41"/>
    <mergeCell ref="B42:D42"/>
    <mergeCell ref="B43:D43"/>
    <mergeCell ref="C34:D34"/>
    <mergeCell ref="E34:F34"/>
    <mergeCell ref="G34:H34"/>
    <mergeCell ref="C35:D35"/>
    <mergeCell ref="E35:F35"/>
    <mergeCell ref="G35:H35"/>
    <mergeCell ref="B30:H31"/>
    <mergeCell ref="C32:D32"/>
    <mergeCell ref="E32:F32"/>
    <mergeCell ref="E33:F33"/>
    <mergeCell ref="C33:D33"/>
    <mergeCell ref="A11:I11"/>
    <mergeCell ref="E27:F27"/>
    <mergeCell ref="B27:C27"/>
    <mergeCell ref="B28:C28"/>
    <mergeCell ref="E28:F28"/>
    <mergeCell ref="A1:C1"/>
    <mergeCell ref="A2:C2"/>
    <mergeCell ref="A3:C3"/>
    <mergeCell ref="A4:C4"/>
    <mergeCell ref="B7:H8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rightToLeft="1" workbookViewId="0"/>
  </sheetViews>
  <sheetFormatPr defaultColWidth="14.390625" defaultRowHeight="15" customHeight="1" x14ac:dyDescent="0.2"/>
  <cols>
    <col min="1" max="3" width="9.14453125" customWidth="1"/>
    <col min="4" max="4" width="12.9140625" customWidth="1"/>
    <col min="5" max="6" width="9.14453125" customWidth="1"/>
    <col min="7" max="7" width="13.98828125" customWidth="1"/>
    <col min="8" max="8" width="15.6015625" customWidth="1"/>
    <col min="9" max="9" width="9.14453125" customWidth="1"/>
    <col min="10" max="26" width="8.7421875" customWidth="1"/>
  </cols>
  <sheetData>
    <row r="1" spans="1:26" x14ac:dyDescent="0.2">
      <c r="A1" s="42" t="str">
        <f>'البيانات الأساسية للمدرسة'!A1</f>
        <v>المملكة العربية السعودية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 t="str">
        <f>'البيانات الأساسية للمدرسة'!A2</f>
        <v>وزارة التعليم</v>
      </c>
      <c r="B2" s="33"/>
      <c r="C2" s="3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42" t="str">
        <f>'البيانات الأساسية للمدرسة'!A3</f>
        <v xml:space="preserve">الإدارة العامة للتعليم بمنطقة  مكة المكرمة </v>
      </c>
      <c r="B3" s="33"/>
      <c r="C3" s="3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42" t="str">
        <f>'البيانات الأساسية للمدرسة'!A4</f>
        <v xml:space="preserve">مدرسة الابتدائيةالرابعة والعشرون </v>
      </c>
      <c r="B4" s="33"/>
      <c r="C4" s="3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43" t="s">
        <v>41</v>
      </c>
      <c r="C7" s="44"/>
      <c r="D7" s="44"/>
      <c r="E7" s="44"/>
      <c r="F7" s="44"/>
      <c r="G7" s="44"/>
      <c r="H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46"/>
      <c r="C8" s="47"/>
      <c r="D8" s="47"/>
      <c r="E8" s="47"/>
      <c r="F8" s="47"/>
      <c r="G8" s="47"/>
      <c r="H8" s="4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5" t="s">
        <v>42</v>
      </c>
      <c r="B11" s="36"/>
      <c r="C11" s="36"/>
      <c r="D11" s="36"/>
      <c r="E11" s="36"/>
      <c r="F11" s="36"/>
      <c r="G11" s="36"/>
      <c r="H11" s="36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8">
        <v>58.11</v>
      </c>
      <c r="C14" s="8">
        <v>68.67</v>
      </c>
      <c r="D14" s="8">
        <v>66.150000000000006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9" t="s">
        <v>7</v>
      </c>
      <c r="B15" s="10">
        <v>0</v>
      </c>
      <c r="C15" s="10">
        <f t="shared" ref="C15:I15" si="0">C14-B14</f>
        <v>10.560000000000002</v>
      </c>
      <c r="D15" s="10">
        <f t="shared" si="0"/>
        <v>-2.519999999999996</v>
      </c>
      <c r="E15" s="10">
        <f t="shared" si="0"/>
        <v>-66.150000000000006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49" t="s">
        <v>11</v>
      </c>
      <c r="C27" s="50"/>
      <c r="D27" s="12" t="s">
        <v>12</v>
      </c>
      <c r="E27" s="49" t="s">
        <v>13</v>
      </c>
      <c r="F27" s="50"/>
      <c r="G27" s="12" t="s">
        <v>14</v>
      </c>
      <c r="H27" s="12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51" t="s">
        <v>43</v>
      </c>
      <c r="C28" s="50"/>
      <c r="D28" s="13" t="s">
        <v>17</v>
      </c>
      <c r="E28" s="51">
        <f>'رياضيات سادس'!E28</f>
        <v>31</v>
      </c>
      <c r="F28" s="50"/>
      <c r="G28" s="15">
        <f>'رياضيات سادس'!G28</f>
        <v>24</v>
      </c>
      <c r="H28" s="15">
        <f>'رياضيات سادس'!H28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2" t="s">
        <v>18</v>
      </c>
      <c r="C30" s="53"/>
      <c r="D30" s="53"/>
      <c r="E30" s="53"/>
      <c r="F30" s="53"/>
      <c r="G30" s="53"/>
      <c r="H30" s="5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5"/>
      <c r="C31" s="56"/>
      <c r="D31" s="56"/>
      <c r="E31" s="56"/>
      <c r="F31" s="56"/>
      <c r="G31" s="56"/>
      <c r="H31" s="5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" t="s">
        <v>19</v>
      </c>
      <c r="C32" s="58" t="s">
        <v>20</v>
      </c>
      <c r="D32" s="59"/>
      <c r="E32" s="58" t="s">
        <v>21</v>
      </c>
      <c r="F32" s="59"/>
      <c r="G32" s="17" t="s">
        <v>22</v>
      </c>
      <c r="H32" s="17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8" t="s">
        <v>24</v>
      </c>
      <c r="C33" s="62">
        <v>24.7</v>
      </c>
      <c r="D33" s="61"/>
      <c r="E33" s="60">
        <f>C33*G28/100</f>
        <v>5.9279999999999999</v>
      </c>
      <c r="F33" s="61"/>
      <c r="G33" s="19">
        <f>E33+E34</f>
        <v>16.896000000000001</v>
      </c>
      <c r="H33" s="20">
        <f>E35+E36</f>
        <v>7.1039999999999992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1" t="s">
        <v>25</v>
      </c>
      <c r="C34" s="63">
        <v>45.7</v>
      </c>
      <c r="D34" s="61"/>
      <c r="E34" s="60">
        <f>C34*G28/100</f>
        <v>10.968000000000002</v>
      </c>
      <c r="F34" s="61"/>
      <c r="G34" s="64" t="s">
        <v>26</v>
      </c>
      <c r="H34" s="6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2" t="s">
        <v>27</v>
      </c>
      <c r="C35" s="63">
        <v>21</v>
      </c>
      <c r="D35" s="61"/>
      <c r="E35" s="60">
        <f>C35*G28/100</f>
        <v>5.04</v>
      </c>
      <c r="F35" s="61"/>
      <c r="G35" s="65">
        <f>H33/G28</f>
        <v>0.29599999999999999</v>
      </c>
      <c r="H35" s="6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3" t="s">
        <v>28</v>
      </c>
      <c r="C36" s="63">
        <v>8.6</v>
      </c>
      <c r="D36" s="61"/>
      <c r="E36" s="60">
        <f>C36*G28/100</f>
        <v>2.0639999999999996</v>
      </c>
      <c r="F36" s="61"/>
      <c r="G36" s="74" t="s">
        <v>29</v>
      </c>
      <c r="H36" s="6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4" t="s">
        <v>30</v>
      </c>
      <c r="C37" s="75">
        <f>SUM(C33:D36)</f>
        <v>100</v>
      </c>
      <c r="D37" s="61"/>
      <c r="E37" s="75">
        <f>SUM(E33:F36)</f>
        <v>24</v>
      </c>
      <c r="F37" s="61"/>
      <c r="G37" s="65">
        <f>G33/G28</f>
        <v>0.70400000000000007</v>
      </c>
      <c r="H37" s="6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66" t="s">
        <v>31</v>
      </c>
      <c r="C39" s="67"/>
      <c r="D39" s="61"/>
      <c r="E39" s="76" t="s">
        <v>32</v>
      </c>
      <c r="F39" s="67"/>
      <c r="G39" s="67"/>
      <c r="H39" s="6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68" t="s">
        <v>33</v>
      </c>
      <c r="C40" s="67"/>
      <c r="D40" s="61"/>
      <c r="E40" s="25" t="s">
        <v>34</v>
      </c>
      <c r="F40" s="70" t="s">
        <v>35</v>
      </c>
      <c r="G40" s="61"/>
      <c r="H40" s="26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69" t="s">
        <v>44</v>
      </c>
      <c r="C41" s="67"/>
      <c r="D41" s="61"/>
      <c r="E41" s="27">
        <v>76.5</v>
      </c>
      <c r="F41" s="71">
        <f>(E41/100)*G28</f>
        <v>18.36</v>
      </c>
      <c r="G41" s="61"/>
      <c r="H41" s="28">
        <f>G28-F41</f>
        <v>5.6400000000000006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69" t="s">
        <v>45</v>
      </c>
      <c r="C42" s="67"/>
      <c r="D42" s="61"/>
      <c r="E42" s="27">
        <v>64.2</v>
      </c>
      <c r="F42" s="71">
        <f>(E42/100)*G28</f>
        <v>15.408000000000001</v>
      </c>
      <c r="G42" s="61"/>
      <c r="H42" s="28">
        <f>G28-F42</f>
        <v>8.5919999999999987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2">
      <c r="A43" s="1"/>
      <c r="B43" s="69" t="s">
        <v>46</v>
      </c>
      <c r="C43" s="67"/>
      <c r="D43" s="61"/>
      <c r="E43" s="27">
        <v>72.8</v>
      </c>
      <c r="F43" s="71">
        <f>(E43/100)*G28</f>
        <v>17.472000000000001</v>
      </c>
      <c r="G43" s="61"/>
      <c r="H43" s="28">
        <f>G28-F43</f>
        <v>6.5279999999999987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30"/>
      <c r="F44" s="72"/>
      <c r="G44" s="7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">
    <mergeCell ref="E39:H39"/>
    <mergeCell ref="C36:D36"/>
    <mergeCell ref="E36:F36"/>
    <mergeCell ref="G36:H36"/>
    <mergeCell ref="C37:D37"/>
    <mergeCell ref="E37:F37"/>
    <mergeCell ref="G37:H37"/>
    <mergeCell ref="F40:G40"/>
    <mergeCell ref="F41:G41"/>
    <mergeCell ref="F42:G42"/>
    <mergeCell ref="F43:G43"/>
    <mergeCell ref="F44:G44"/>
    <mergeCell ref="B39:D39"/>
    <mergeCell ref="B40:D40"/>
    <mergeCell ref="B41:D41"/>
    <mergeCell ref="B42:D42"/>
    <mergeCell ref="B43:D43"/>
    <mergeCell ref="C34:D34"/>
    <mergeCell ref="E34:F34"/>
    <mergeCell ref="G34:H34"/>
    <mergeCell ref="C35:D35"/>
    <mergeCell ref="E35:F35"/>
    <mergeCell ref="G35:H35"/>
    <mergeCell ref="B30:H31"/>
    <mergeCell ref="C32:D32"/>
    <mergeCell ref="E32:F32"/>
    <mergeCell ref="E33:F33"/>
    <mergeCell ref="C33:D33"/>
    <mergeCell ref="A11:I11"/>
    <mergeCell ref="E27:F27"/>
    <mergeCell ref="B27:C27"/>
    <mergeCell ref="B28:C28"/>
    <mergeCell ref="E28:F28"/>
    <mergeCell ref="A1:C1"/>
    <mergeCell ref="A2:C2"/>
    <mergeCell ref="A3:C3"/>
    <mergeCell ref="A4:C4"/>
    <mergeCell ref="B7:H8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rightToLeft="1" workbookViewId="0"/>
  </sheetViews>
  <sheetFormatPr defaultColWidth="14.390625" defaultRowHeight="15" customHeight="1" x14ac:dyDescent="0.2"/>
  <cols>
    <col min="1" max="3" width="9.14453125" customWidth="1"/>
    <col min="4" max="4" width="12.9140625" customWidth="1"/>
    <col min="5" max="6" width="9.14453125" customWidth="1"/>
    <col min="7" max="7" width="13.98828125" customWidth="1"/>
    <col min="8" max="8" width="15.6015625" customWidth="1"/>
    <col min="9" max="9" width="9.14453125" customWidth="1"/>
    <col min="10" max="26" width="8.7421875" customWidth="1"/>
  </cols>
  <sheetData>
    <row r="1" spans="1:26" x14ac:dyDescent="0.2">
      <c r="A1" s="42" t="str">
        <f>'البيانات الأساسية للمدرسة'!A1</f>
        <v>المملكة العربية السعودية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 t="str">
        <f>'البيانات الأساسية للمدرسة'!A2</f>
        <v>وزارة التعليم</v>
      </c>
      <c r="B2" s="33"/>
      <c r="C2" s="3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42" t="str">
        <f>'البيانات الأساسية للمدرسة'!A3</f>
        <v xml:space="preserve">الإدارة العامة للتعليم بمنطقة  مكة المكرمة </v>
      </c>
      <c r="B3" s="33"/>
      <c r="C3" s="3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42" t="str">
        <f>'البيانات الأساسية للمدرسة'!A4</f>
        <v xml:space="preserve">مدرسة الابتدائيةالرابعة والعشرون </v>
      </c>
      <c r="B4" s="33"/>
      <c r="C4" s="3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43" t="s">
        <v>47</v>
      </c>
      <c r="C7" s="44"/>
      <c r="D7" s="44"/>
      <c r="E7" s="44"/>
      <c r="F7" s="44"/>
      <c r="G7" s="44"/>
      <c r="H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46"/>
      <c r="C8" s="47"/>
      <c r="D8" s="47"/>
      <c r="E8" s="47"/>
      <c r="F8" s="47"/>
      <c r="G8" s="47"/>
      <c r="H8" s="4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5" t="s">
        <v>48</v>
      </c>
      <c r="B11" s="36"/>
      <c r="C11" s="36"/>
      <c r="D11" s="36"/>
      <c r="E11" s="36"/>
      <c r="F11" s="36"/>
      <c r="G11" s="36"/>
      <c r="H11" s="36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8">
        <v>55.36</v>
      </c>
      <c r="C14" s="8">
        <v>65.150000000000006</v>
      </c>
      <c r="D14" s="8">
        <v>59.85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9" t="s">
        <v>7</v>
      </c>
      <c r="B15" s="10">
        <v>0</v>
      </c>
      <c r="C15" s="10">
        <f t="shared" ref="C15:I15" si="0">C14-B14</f>
        <v>9.7900000000000063</v>
      </c>
      <c r="D15" s="10">
        <f t="shared" si="0"/>
        <v>-5.3000000000000043</v>
      </c>
      <c r="E15" s="10">
        <f t="shared" si="0"/>
        <v>-59.85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49" t="s">
        <v>11</v>
      </c>
      <c r="C27" s="50"/>
      <c r="D27" s="12" t="s">
        <v>12</v>
      </c>
      <c r="E27" s="49" t="s">
        <v>13</v>
      </c>
      <c r="F27" s="50"/>
      <c r="G27" s="12" t="s">
        <v>14</v>
      </c>
      <c r="H27" s="12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51" t="s">
        <v>49</v>
      </c>
      <c r="C28" s="50"/>
      <c r="D28" s="13" t="s">
        <v>17</v>
      </c>
      <c r="E28" s="51">
        <f>'رياضيات سادس'!E28</f>
        <v>31</v>
      </c>
      <c r="F28" s="50"/>
      <c r="G28" s="15">
        <f>'رياضيات سادس'!G28</f>
        <v>24</v>
      </c>
      <c r="H28" s="15">
        <f>'رياضيات سادس'!H28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2" t="s">
        <v>18</v>
      </c>
      <c r="C30" s="53"/>
      <c r="D30" s="53"/>
      <c r="E30" s="53"/>
      <c r="F30" s="53"/>
      <c r="G30" s="53"/>
      <c r="H30" s="5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5"/>
      <c r="C31" s="56"/>
      <c r="D31" s="56"/>
      <c r="E31" s="56"/>
      <c r="F31" s="56"/>
      <c r="G31" s="56"/>
      <c r="H31" s="5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" t="s">
        <v>19</v>
      </c>
      <c r="C32" s="58" t="s">
        <v>20</v>
      </c>
      <c r="D32" s="59"/>
      <c r="E32" s="58" t="s">
        <v>21</v>
      </c>
      <c r="F32" s="59"/>
      <c r="G32" s="17" t="s">
        <v>22</v>
      </c>
      <c r="H32" s="17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8" t="s">
        <v>24</v>
      </c>
      <c r="C33" s="62">
        <v>9.9</v>
      </c>
      <c r="D33" s="61"/>
      <c r="E33" s="60">
        <f>C33*G28/100</f>
        <v>2.3760000000000003</v>
      </c>
      <c r="F33" s="61"/>
      <c r="G33" s="19">
        <f>E33+E34</f>
        <v>10.080000000000002</v>
      </c>
      <c r="H33" s="20">
        <f>E35+E36</f>
        <v>13.920000000000002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1" t="s">
        <v>25</v>
      </c>
      <c r="C34" s="63">
        <v>32.1</v>
      </c>
      <c r="D34" s="61"/>
      <c r="E34" s="60">
        <f>C34*G28/100</f>
        <v>7.7040000000000006</v>
      </c>
      <c r="F34" s="61"/>
      <c r="G34" s="64" t="s">
        <v>26</v>
      </c>
      <c r="H34" s="6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2" t="s">
        <v>27</v>
      </c>
      <c r="C35" s="63">
        <v>17.3</v>
      </c>
      <c r="D35" s="61"/>
      <c r="E35" s="60">
        <f>C35*G28/100</f>
        <v>4.1520000000000001</v>
      </c>
      <c r="F35" s="61"/>
      <c r="G35" s="65">
        <f>H33/G28</f>
        <v>0.58000000000000007</v>
      </c>
      <c r="H35" s="6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3" t="s">
        <v>28</v>
      </c>
      <c r="C36" s="63">
        <v>40.700000000000003</v>
      </c>
      <c r="D36" s="61"/>
      <c r="E36" s="60">
        <f>C36*G28/100</f>
        <v>9.7680000000000007</v>
      </c>
      <c r="F36" s="61"/>
      <c r="G36" s="74" t="s">
        <v>29</v>
      </c>
      <c r="H36" s="6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4" t="s">
        <v>30</v>
      </c>
      <c r="C37" s="75">
        <f>SUM(C33:D36)</f>
        <v>100</v>
      </c>
      <c r="D37" s="61"/>
      <c r="E37" s="75">
        <f>SUM(E33:F36)</f>
        <v>24.000000000000004</v>
      </c>
      <c r="F37" s="61"/>
      <c r="G37" s="65">
        <f>G33/G28</f>
        <v>0.4200000000000001</v>
      </c>
      <c r="H37" s="61"/>
      <c r="I37" s="3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66" t="s">
        <v>31</v>
      </c>
      <c r="C39" s="67"/>
      <c r="D39" s="61"/>
      <c r="E39" s="76" t="s">
        <v>32</v>
      </c>
      <c r="F39" s="67"/>
      <c r="G39" s="67"/>
      <c r="H39" s="6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68" t="s">
        <v>33</v>
      </c>
      <c r="C40" s="67"/>
      <c r="D40" s="61"/>
      <c r="E40" s="25" t="s">
        <v>34</v>
      </c>
      <c r="F40" s="70" t="s">
        <v>35</v>
      </c>
      <c r="G40" s="61"/>
      <c r="H40" s="26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69" t="s">
        <v>50</v>
      </c>
      <c r="C41" s="67"/>
      <c r="D41" s="61"/>
      <c r="E41" s="27">
        <v>42</v>
      </c>
      <c r="F41" s="71">
        <f>(E41/100)*G28</f>
        <v>10.08</v>
      </c>
      <c r="G41" s="61"/>
      <c r="H41" s="28">
        <f>G28-F41</f>
        <v>13.92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69" t="s">
        <v>51</v>
      </c>
      <c r="C42" s="67"/>
      <c r="D42" s="61"/>
      <c r="E42" s="27">
        <v>39.5</v>
      </c>
      <c r="F42" s="71">
        <f>(E42/100)*G28</f>
        <v>9.48</v>
      </c>
      <c r="G42" s="61"/>
      <c r="H42" s="28">
        <f>G28-F42</f>
        <v>14.52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30"/>
      <c r="F43" s="72"/>
      <c r="G43" s="7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6">
    <mergeCell ref="F43:G43"/>
    <mergeCell ref="C36:D36"/>
    <mergeCell ref="E36:F36"/>
    <mergeCell ref="G36:H36"/>
    <mergeCell ref="C37:D37"/>
    <mergeCell ref="E37:F37"/>
    <mergeCell ref="G37:H37"/>
    <mergeCell ref="E39:H39"/>
    <mergeCell ref="B39:D39"/>
    <mergeCell ref="B40:D40"/>
    <mergeCell ref="B41:D41"/>
    <mergeCell ref="B42:D42"/>
    <mergeCell ref="F40:G40"/>
    <mergeCell ref="F41:G41"/>
    <mergeCell ref="F42:G42"/>
    <mergeCell ref="C34:D34"/>
    <mergeCell ref="E34:F34"/>
    <mergeCell ref="G34:H34"/>
    <mergeCell ref="C35:D35"/>
    <mergeCell ref="E35:F35"/>
    <mergeCell ref="G35:H35"/>
    <mergeCell ref="B30:H31"/>
    <mergeCell ref="C32:D32"/>
    <mergeCell ref="E32:F32"/>
    <mergeCell ref="E33:F33"/>
    <mergeCell ref="C33:D33"/>
    <mergeCell ref="A11:I11"/>
    <mergeCell ref="E27:F27"/>
    <mergeCell ref="B27:C27"/>
    <mergeCell ref="B28:C28"/>
    <mergeCell ref="E28:F28"/>
    <mergeCell ref="A1:C1"/>
    <mergeCell ref="A2:C2"/>
    <mergeCell ref="A3:C3"/>
    <mergeCell ref="A4:C4"/>
    <mergeCell ref="B7:H8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البيانات الأساسية للمدرسة</vt:lpstr>
      <vt:lpstr>رياضيات سادس</vt:lpstr>
      <vt:lpstr>علوم سادس</vt:lpstr>
      <vt:lpstr>لغتي سادس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سعد مرزوق العديم</dc:creator>
  <dcterms:created xsi:type="dcterms:W3CDTF">2025-03-05T13:35:39Z</dcterms:created>
</cp:coreProperties>
</file>