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xr:revisionPtr revIDLastSave="0" documentId="8_{A1A33488-C3B9-9145-A45D-5595D6BA4023}" xr6:coauthVersionLast="47" xr6:coauthVersionMax="47" xr10:uidLastSave="{00000000-0000-0000-0000-000000000000}"/>
  <bookViews>
    <workbookView xWindow="75" yWindow="495" windowWidth="25440" windowHeight="143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E23" i="1"/>
  <c r="E11" i="1"/>
  <c r="E13" i="1"/>
  <c r="E14" i="1"/>
  <c r="E18" i="1"/>
  <c r="E19" i="1"/>
  <c r="E20" i="1"/>
  <c r="E24" i="1"/>
</calcChain>
</file>

<file path=xl/sharedStrings.xml><?xml version="1.0" encoding="utf-8"?>
<sst xmlns="http://schemas.openxmlformats.org/spreadsheetml/2006/main" count="17" uniqueCount="17">
  <si>
    <t>حاسبة التمويل العقاري المدعوم</t>
  </si>
  <si>
    <t xml:space="preserve">قيمة العقار </t>
  </si>
  <si>
    <t>الدفعة الأولى</t>
  </si>
  <si>
    <t xml:space="preserve">الفائدة على العميل </t>
  </si>
  <si>
    <t>مبلغ التمويل للعقار مع الفوائد</t>
  </si>
  <si>
    <t>دعم سكني الشهري</t>
  </si>
  <si>
    <t xml:space="preserve">القسط الشهري بدون دعم </t>
  </si>
  <si>
    <t xml:space="preserve">القسط الشهري مع دعم </t>
  </si>
  <si>
    <t>الراتب الصافي</t>
  </si>
  <si>
    <t>نسبة الدعم السكني</t>
  </si>
  <si>
    <t>هامش الربح</t>
  </si>
  <si>
    <t>مدة القرض بالسنوات</t>
  </si>
  <si>
    <t>إجمالي الفائدة قبل الدعم</t>
  </si>
  <si>
    <t>الدعم السكني للفائدة</t>
  </si>
  <si>
    <t>نسبة الاستقطاع من الراتب مع الدعم</t>
  </si>
  <si>
    <t>الفائدة السنوية للتمويل</t>
  </si>
  <si>
    <t>الدفعة السنوية مع الدعم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</si>
</sst>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AR&quot;#,##0.00"/>
  </numFmts>
  <fonts count="10" x14ac:knownFonts="1"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8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theme="2" tint="-0.74999237037263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2"/>
      <name val="Arial"/>
      <family val="2"/>
      <scheme val="minor"/>
    </font>
    <font>
      <b/>
      <sz val="18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0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4" borderId="0" xfId="0" applyFill="1" applyAlignment="1">
      <alignment horizontal="center" vertical="center"/>
    </xf>
    <xf numFmtId="9" fontId="6" fillId="4" borderId="0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>
      <alignment horizontal="center" vertical="center"/>
    </xf>
    <xf numFmtId="0" fontId="0" fillId="4" borderId="2" xfId="0" applyFill="1" applyBorder="1"/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1" xfId="0" applyFont="1" applyFill="1" applyBorder="1" applyAlignment="1"/>
    <xf numFmtId="164" fontId="4" fillId="0" borderId="1" xfId="0" applyNumberFormat="1" applyFont="1" applyBorder="1" applyAlignment="1"/>
    <xf numFmtId="0" fontId="8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view="pageLayout" topLeftCell="A3" zoomScaleNormal="100" workbookViewId="0">
      <selection activeCell="K13" sqref="K13"/>
    </sheetView>
  </sheetViews>
  <sheetFormatPr defaultColWidth="11.01171875" defaultRowHeight="14.25" x14ac:dyDescent="0.15"/>
  <cols>
    <col min="2" max="2" width="11.57421875" customWidth="1"/>
    <col min="3" max="3" width="15.28125" bestFit="1" customWidth="1"/>
    <col min="4" max="4" width="14.15625" bestFit="1" customWidth="1"/>
    <col min="5" max="5" width="22.921875" bestFit="1" customWidth="1"/>
    <col min="6" max="6" width="30.2265625" bestFit="1" customWidth="1"/>
    <col min="7" max="7" width="13.14453125" customWidth="1"/>
  </cols>
  <sheetData>
    <row r="1" spans="1:7" ht="15.75" customHeight="1" x14ac:dyDescent="0.15">
      <c r="A1" s="9"/>
      <c r="B1" s="22" t="s">
        <v>0</v>
      </c>
      <c r="C1" s="22"/>
      <c r="D1" s="22"/>
      <c r="E1" s="22"/>
      <c r="F1" s="22"/>
      <c r="G1" s="9"/>
    </row>
    <row r="2" spans="1:7" ht="15.75" customHeight="1" x14ac:dyDescent="0.15">
      <c r="A2" s="9"/>
      <c r="B2" s="22"/>
      <c r="C2" s="22"/>
      <c r="D2" s="22"/>
      <c r="E2" s="22"/>
      <c r="F2" s="22"/>
      <c r="G2" s="9"/>
    </row>
    <row r="3" spans="1:7" x14ac:dyDescent="0.15">
      <c r="A3" s="9"/>
      <c r="B3" s="9"/>
      <c r="C3" s="9"/>
      <c r="D3" s="9"/>
      <c r="E3" s="9"/>
      <c r="F3" s="9"/>
      <c r="G3" s="9"/>
    </row>
    <row r="4" spans="1:7" ht="22.5" x14ac:dyDescent="0.15">
      <c r="A4" s="9"/>
      <c r="B4" s="2">
        <v>260000</v>
      </c>
      <c r="C4" s="1" t="s">
        <v>2</v>
      </c>
      <c r="D4" s="9"/>
      <c r="E4" s="9"/>
      <c r="F4" s="8">
        <v>936000</v>
      </c>
      <c r="G4" s="1" t="s">
        <v>1</v>
      </c>
    </row>
    <row r="5" spans="1:7" ht="22.5" x14ac:dyDescent="0.15">
      <c r="A5" s="9"/>
      <c r="B5" s="3">
        <v>2.9899999999999999E-2</v>
      </c>
      <c r="C5" s="1" t="s">
        <v>10</v>
      </c>
      <c r="D5" s="9"/>
      <c r="E5" s="9"/>
      <c r="F5" s="8">
        <v>11386</v>
      </c>
      <c r="G5" s="1" t="s">
        <v>8</v>
      </c>
    </row>
    <row r="6" spans="1:7" ht="18" x14ac:dyDescent="0.15">
      <c r="A6" s="9"/>
      <c r="B6" s="2">
        <v>25</v>
      </c>
      <c r="C6" s="1" t="s">
        <v>11</v>
      </c>
      <c r="D6" s="9"/>
      <c r="E6" s="9"/>
      <c r="F6" s="9"/>
      <c r="G6" s="9"/>
    </row>
    <row r="7" spans="1:7" ht="18" x14ac:dyDescent="0.15">
      <c r="A7" s="9"/>
      <c r="B7" s="4">
        <v>0</v>
      </c>
      <c r="C7" s="1" t="s">
        <v>9</v>
      </c>
      <c r="D7" s="9"/>
      <c r="E7" s="9"/>
      <c r="F7" s="9"/>
      <c r="G7" s="9"/>
    </row>
    <row r="8" spans="1:7" ht="18.75" thickBot="1" x14ac:dyDescent="0.2">
      <c r="A8" s="9"/>
      <c r="B8" s="11"/>
      <c r="C8" s="14"/>
      <c r="D8" s="13"/>
      <c r="E8" s="13"/>
      <c r="F8" s="13"/>
      <c r="G8" s="13"/>
    </row>
    <row r="9" spans="1:7" ht="18" x14ac:dyDescent="0.15">
      <c r="A9" s="9"/>
      <c r="B9" s="11"/>
      <c r="C9" s="12"/>
      <c r="D9" s="9"/>
      <c r="E9" s="9"/>
      <c r="F9" s="9"/>
      <c r="G9" s="9"/>
    </row>
    <row r="10" spans="1:7" x14ac:dyDescent="0.15">
      <c r="A10" s="9"/>
      <c r="B10" s="9"/>
      <c r="C10" s="9"/>
      <c r="D10" s="9"/>
      <c r="E10" s="9"/>
      <c r="F10" s="9"/>
      <c r="G10" s="9"/>
    </row>
    <row r="11" spans="1:7" ht="22.5" x14ac:dyDescent="0.15">
      <c r="A11" s="9"/>
      <c r="B11" s="9"/>
      <c r="C11" s="9"/>
      <c r="D11" s="9"/>
      <c r="E11" s="5">
        <f>((F4-B4)*B5)*B6</f>
        <v>505310.00000000006</v>
      </c>
      <c r="F11" s="18" t="s">
        <v>12</v>
      </c>
      <c r="G11" s="9"/>
    </row>
    <row r="12" spans="1:7" ht="22.5" x14ac:dyDescent="0.25">
      <c r="A12" s="9"/>
      <c r="B12" s="9"/>
      <c r="C12" s="17">
        <f>IF(B6&lt;=20,E12/(12*B6),E12/(12*20))</f>
        <v>0</v>
      </c>
      <c r="D12" s="16" t="s">
        <v>5</v>
      </c>
      <c r="E12" s="5">
        <f>IF(B6&lt;=20,(500000*B5)*B6,(500000*B5)*20)*B7</f>
        <v>0</v>
      </c>
      <c r="F12" s="18" t="s">
        <v>13</v>
      </c>
      <c r="G12" s="9"/>
    </row>
    <row r="13" spans="1:7" ht="22.5" x14ac:dyDescent="0.15">
      <c r="A13" s="9"/>
      <c r="B13" s="9"/>
      <c r="C13" s="9"/>
      <c r="D13" s="9"/>
      <c r="E13" s="5">
        <f>E11-E12</f>
        <v>505310.00000000006</v>
      </c>
      <c r="F13" s="18" t="s">
        <v>3</v>
      </c>
      <c r="G13" s="9"/>
    </row>
    <row r="14" spans="1:7" ht="22.5" x14ac:dyDescent="0.15">
      <c r="A14" s="9"/>
      <c r="B14" s="9"/>
      <c r="C14" s="9"/>
      <c r="D14" s="9"/>
      <c r="E14" s="6">
        <f>(F4-B4)+E12+E13</f>
        <v>1181310</v>
      </c>
      <c r="F14" s="18" t="s">
        <v>4</v>
      </c>
      <c r="G14" s="9"/>
    </row>
    <row r="15" spans="1:7" ht="15" thickBot="1" x14ac:dyDescent="0.2">
      <c r="A15" s="9"/>
      <c r="B15" s="9"/>
      <c r="C15" s="13"/>
      <c r="D15" s="13"/>
      <c r="E15" s="15"/>
      <c r="F15" s="13"/>
      <c r="G15" s="13"/>
    </row>
    <row r="16" spans="1:7" x14ac:dyDescent="0.15">
      <c r="A16" s="9"/>
      <c r="B16" s="9"/>
      <c r="C16" s="9"/>
      <c r="D16" s="9"/>
      <c r="E16" s="10"/>
      <c r="F16" s="9"/>
      <c r="G16" s="9"/>
    </row>
    <row r="17" spans="1:7" x14ac:dyDescent="0.15">
      <c r="A17" s="9"/>
      <c r="B17" s="9"/>
      <c r="C17" s="9"/>
      <c r="D17" s="9"/>
      <c r="E17" s="10"/>
      <c r="F17" s="9"/>
      <c r="G17" s="9"/>
    </row>
    <row r="18" spans="1:7" ht="22.5" x14ac:dyDescent="0.15">
      <c r="A18" s="9"/>
      <c r="B18" s="9"/>
      <c r="C18" s="9"/>
      <c r="D18" s="9"/>
      <c r="E18" s="7">
        <f>E14/(12*B6)</f>
        <v>3937.7</v>
      </c>
      <c r="F18" s="19" t="s">
        <v>6</v>
      </c>
      <c r="G18" s="9"/>
    </row>
    <row r="19" spans="1:7" ht="22.5" x14ac:dyDescent="0.15">
      <c r="A19" s="9"/>
      <c r="B19" s="9"/>
      <c r="C19" s="9"/>
      <c r="D19" s="9"/>
      <c r="E19" s="7">
        <f>E18-C12</f>
        <v>3937.7</v>
      </c>
      <c r="F19" s="19" t="s">
        <v>7</v>
      </c>
      <c r="G19" s="9"/>
    </row>
    <row r="20" spans="1:7" ht="18" x14ac:dyDescent="0.15">
      <c r="A20" s="9"/>
      <c r="B20" s="9"/>
      <c r="C20" s="9"/>
      <c r="D20" s="9"/>
      <c r="E20" s="21">
        <f>(E19/F5)</f>
        <v>0.3458369927981732</v>
      </c>
      <c r="F20" s="19" t="s">
        <v>14</v>
      </c>
      <c r="G20" s="9"/>
    </row>
    <row r="21" spans="1:7" ht="15" thickBot="1" x14ac:dyDescent="0.2">
      <c r="A21" s="9"/>
      <c r="B21" s="9"/>
      <c r="C21" s="13"/>
      <c r="D21" s="13"/>
      <c r="E21" s="13"/>
      <c r="F21" s="13"/>
      <c r="G21" s="13"/>
    </row>
    <row r="22" spans="1:7" x14ac:dyDescent="0.15">
      <c r="A22" s="9"/>
      <c r="B22" s="9"/>
      <c r="C22" s="9"/>
      <c r="D22" s="9"/>
      <c r="E22" s="9"/>
      <c r="F22" s="9"/>
      <c r="G22" s="9"/>
    </row>
    <row r="23" spans="1:7" ht="22.5" x14ac:dyDescent="0.15">
      <c r="A23" s="9"/>
      <c r="B23" s="9"/>
      <c r="C23" s="9"/>
      <c r="D23" s="9"/>
      <c r="E23" s="5">
        <f>(F4-B4)*B5</f>
        <v>20212.400000000001</v>
      </c>
      <c r="F23" s="20" t="s">
        <v>15</v>
      </c>
      <c r="G23" s="9"/>
    </row>
    <row r="24" spans="1:7" ht="22.5" x14ac:dyDescent="0.15">
      <c r="A24" s="9"/>
      <c r="B24" s="9"/>
      <c r="C24" s="9"/>
      <c r="D24" s="9"/>
      <c r="E24" s="5">
        <f>E19*12</f>
        <v>47252.399999999994</v>
      </c>
      <c r="F24" s="20" t="s">
        <v>16</v>
      </c>
      <c r="G24" s="9"/>
    </row>
    <row r="25" spans="1:7" x14ac:dyDescent="0.15">
      <c r="A25" s="9"/>
      <c r="B25" s="9"/>
      <c r="C25" s="9"/>
      <c r="D25" s="9"/>
      <c r="E25" s="9"/>
      <c r="F25" s="9"/>
      <c r="G25" s="9"/>
    </row>
    <row r="26" spans="1:7" x14ac:dyDescent="0.15">
      <c r="A26" s="9"/>
      <c r="B26" s="9"/>
      <c r="C26" s="9"/>
      <c r="D26" s="9"/>
      <c r="E26" s="9"/>
      <c r="F26" s="9"/>
      <c r="G26" s="9"/>
    </row>
  </sheetData>
  <sheetProtection selectLockedCells="1"/>
  <mergeCells count="1">
    <mergeCell ref="B1:F2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JASEM AL ENAZI</dc:creator>
  <cp:lastModifiedBy>Medtst</cp:lastModifiedBy>
  <cp:lastPrinted>2021-11-12T10:49:36Z</cp:lastPrinted>
  <dcterms:created xsi:type="dcterms:W3CDTF">2021-11-10T15:18:47Z</dcterms:created>
  <dcterms:modified xsi:type="dcterms:W3CDTF">2021-11-12T11:55:13Z</dcterms:modified>
</cp:coreProperties>
</file>