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7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8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9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0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xr:revisionPtr revIDLastSave="0" documentId="13_ncr:1_{391030F1-761C-4C55-938B-998A0750C631}" xr6:coauthVersionLast="47" xr6:coauthVersionMax="47" xr10:uidLastSave="{00000000-0000-0000-0000-000000000000}"/>
  <workbookProtection workbookAlgorithmName="SHA-512" workbookHashValue="xgaLHDsVjJHmNsLWQAhyBtenCysoCbKq8cGTVErTYk7vpDCqBme14x4fWNkF3F3lxUoxMRNvZGSUKzQcjfNArA==" workbookSaltValue="ONB8u+tSZwr83pC40dtDxw==" workbookSpinCount="100000" lockStructure="1"/>
  <bookViews>
    <workbookView xWindow="-120" yWindow="-120" windowWidth="20730" windowHeight="11160" tabRatio="946" xr2:uid="{4644CCEC-12E0-41A5-8A27-7985399C8ACD}"/>
  </bookViews>
  <sheets>
    <sheet name="القائمة" sheetId="3" r:id="rId1"/>
    <sheet name="الغلاف" sheetId="12" r:id="rId2"/>
    <sheet name="جمادى الأولى" sheetId="2" r:id="rId3"/>
    <sheet name="جمادى الآخرى" sheetId="4" r:id="rId4"/>
    <sheet name="رجب" sheetId="5" r:id="rId5"/>
    <sheet name="شعبان" sheetId="10" r:id="rId6"/>
    <sheet name="الرسم لجمادى الأولى" sheetId="6" r:id="rId7"/>
    <sheet name="الرسم لجمادى الآخرى" sheetId="7" r:id="rId8"/>
    <sheet name="الرسم لرجب" sheetId="8" r:id="rId9"/>
    <sheet name="الرسم لشعبان" sheetId="11" r:id="rId10"/>
    <sheet name="ملخص نهاية الفصل الدراسي" sheetId="9" r:id="rId11"/>
  </sheets>
  <definedNames>
    <definedName name="_xlnm.Print_Area" localSheetId="7">'الرسم لجمادى الآخرى'!$B$3:$V$41</definedName>
    <definedName name="_xlnm.Print_Area" localSheetId="6">'الرسم لجمادى الأولى'!$B$3:$V$41</definedName>
    <definedName name="_xlnm.Print_Area" localSheetId="8">'الرسم لرجب'!$B$3:$V$41</definedName>
    <definedName name="_xlnm.Print_Area" localSheetId="9">'الرسم لشعبان'!$B$3:$V$41</definedName>
    <definedName name="_xlnm.Print_Area" localSheetId="1">الغلاف!$B$3:$X$41</definedName>
    <definedName name="_xlnm.Print_Area" localSheetId="0">القائمة!$H$10:$J$19</definedName>
    <definedName name="_xlnm.Print_Area" localSheetId="3">'جمادى الآخرى'!$B$3:$X$42</definedName>
    <definedName name="_xlnm.Print_Area" localSheetId="2">'جمادى الأولى'!$B$3:$X$41</definedName>
    <definedName name="_xlnm.Print_Area" localSheetId="4">رجب!$B$3:$X$42</definedName>
    <definedName name="_xlnm.Print_Area" localSheetId="5">شعبان!$B$3:$X$42</definedName>
    <definedName name="_xlnm.Print_Area" localSheetId="10">'ملخص نهاية الفصل الدراسي'!$B$3:$V$41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4" l="1"/>
  <c r="H10" i="5"/>
  <c r="O40" i="12"/>
  <c r="O38" i="12"/>
  <c r="C40" i="12"/>
  <c r="G38" i="12"/>
  <c r="C11" i="12"/>
  <c r="C8" i="12"/>
  <c r="AA35" i="12"/>
  <c r="AG30" i="12"/>
  <c r="AF30" i="12"/>
  <c r="AE30" i="12"/>
  <c r="AD30" i="12"/>
  <c r="AC30" i="12"/>
  <c r="AB30" i="12"/>
  <c r="AG29" i="12"/>
  <c r="AF29" i="12"/>
  <c r="AE29" i="12"/>
  <c r="AD29" i="12"/>
  <c r="AC29" i="12"/>
  <c r="AB29" i="12"/>
  <c r="AD28" i="12"/>
  <c r="AF27" i="12"/>
  <c r="AE27" i="12"/>
  <c r="AB27" i="12"/>
  <c r="Z26" i="12"/>
  <c r="Y26" i="12"/>
  <c r="Z25" i="12"/>
  <c r="Y25" i="12"/>
  <c r="Y24" i="12"/>
  <c r="Y23" i="12"/>
  <c r="Y22" i="12"/>
  <c r="Y21" i="12"/>
  <c r="Y20" i="12"/>
  <c r="Y19" i="12"/>
  <c r="Y18" i="12"/>
  <c r="Y17" i="12"/>
  <c r="AB16" i="12"/>
  <c r="Y16" i="12"/>
  <c r="Y15" i="12"/>
  <c r="AB14" i="12"/>
  <c r="Y14" i="12"/>
  <c r="AF28" i="12"/>
  <c r="AF31" i="12" s="1"/>
  <c r="AB28" i="12"/>
  <c r="AB31" i="12" s="1"/>
  <c r="E10" i="5"/>
  <c r="E34" i="5" s="1"/>
  <c r="E38" i="10"/>
  <c r="E38" i="5"/>
  <c r="E38" i="4"/>
  <c r="C11" i="2"/>
  <c r="N40" i="11"/>
  <c r="E40" i="11"/>
  <c r="N39" i="11"/>
  <c r="E39" i="11"/>
  <c r="M16" i="11"/>
  <c r="H16" i="11"/>
  <c r="E5" i="11"/>
  <c r="E4" i="11"/>
  <c r="P42" i="10"/>
  <c r="E42" i="10"/>
  <c r="P41" i="10"/>
  <c r="E41" i="10"/>
  <c r="T38" i="10"/>
  <c r="Q38" i="10"/>
  <c r="N38" i="10"/>
  <c r="K38" i="10"/>
  <c r="H38" i="10"/>
  <c r="AA36" i="10"/>
  <c r="Z33" i="10"/>
  <c r="Y32" i="10"/>
  <c r="Y31" i="10"/>
  <c r="AG30" i="10"/>
  <c r="AF30" i="10"/>
  <c r="AE30" i="10"/>
  <c r="AD30" i="10"/>
  <c r="AC30" i="10"/>
  <c r="AB30" i="10"/>
  <c r="Y30" i="10"/>
  <c r="AG29" i="10"/>
  <c r="AF29" i="10"/>
  <c r="AE29" i="10"/>
  <c r="AD29" i="10"/>
  <c r="AC29" i="10"/>
  <c r="AB29" i="10"/>
  <c r="Y29" i="10"/>
  <c r="Y28" i="10"/>
  <c r="Y27" i="10"/>
  <c r="Y26" i="10"/>
  <c r="Y25" i="10"/>
  <c r="Y24" i="10"/>
  <c r="Y23" i="10"/>
  <c r="Y22" i="10"/>
  <c r="Y21" i="10"/>
  <c r="Y20" i="10"/>
  <c r="Y19" i="10"/>
  <c r="Y18" i="10"/>
  <c r="Y17" i="10"/>
  <c r="AB16" i="10"/>
  <c r="H19" i="11" s="1"/>
  <c r="Y16" i="10"/>
  <c r="Y15" i="10"/>
  <c r="AB14" i="10"/>
  <c r="C34" i="10" s="1"/>
  <c r="Y14" i="10"/>
  <c r="T12" i="10"/>
  <c r="Q12" i="10"/>
  <c r="N12" i="10"/>
  <c r="V11" i="10"/>
  <c r="V27" i="10" s="1"/>
  <c r="U27" i="10" s="1"/>
  <c r="T11" i="10"/>
  <c r="S11" i="10"/>
  <c r="Q11" i="10"/>
  <c r="P11" i="10"/>
  <c r="P14" i="10" s="1"/>
  <c r="O14" i="10" s="1"/>
  <c r="N11" i="10"/>
  <c r="M11" i="10"/>
  <c r="M18" i="10" s="1"/>
  <c r="L18" i="10" s="1"/>
  <c r="K11" i="10"/>
  <c r="J11" i="10"/>
  <c r="J26" i="10" s="1"/>
  <c r="I26" i="10" s="1"/>
  <c r="H11" i="10"/>
  <c r="G11" i="10"/>
  <c r="E11" i="10"/>
  <c r="T10" i="10"/>
  <c r="AG27" i="10" s="1"/>
  <c r="Q10" i="10"/>
  <c r="N10" i="10"/>
  <c r="N34" i="10" s="1"/>
  <c r="K10" i="10"/>
  <c r="AD27" i="10" s="1"/>
  <c r="H10" i="10"/>
  <c r="AC27" i="10" s="1"/>
  <c r="E10" i="10"/>
  <c r="E5" i="10"/>
  <c r="E4" i="10"/>
  <c r="Y15" i="5"/>
  <c r="Y16" i="5"/>
  <c r="Y17" i="5"/>
  <c r="Y18" i="5"/>
  <c r="Y19" i="5"/>
  <c r="Y20" i="5"/>
  <c r="Y21" i="5"/>
  <c r="Y22" i="5"/>
  <c r="Y23" i="5"/>
  <c r="Y24" i="5"/>
  <c r="Y25" i="5"/>
  <c r="Y26" i="5"/>
  <c r="Y27" i="5"/>
  <c r="Y28" i="5"/>
  <c r="Y29" i="5"/>
  <c r="Y30" i="5"/>
  <c r="Y31" i="5"/>
  <c r="Y32" i="5"/>
  <c r="Y14" i="5"/>
  <c r="Y14" i="2"/>
  <c r="Z33" i="5"/>
  <c r="Y15" i="4"/>
  <c r="Y16" i="4"/>
  <c r="Y17" i="4"/>
  <c r="Y18" i="4"/>
  <c r="Y19" i="4"/>
  <c r="Y20" i="4"/>
  <c r="Y21" i="4"/>
  <c r="Y22" i="4"/>
  <c r="Y23" i="4"/>
  <c r="Y24" i="4"/>
  <c r="Y25" i="4"/>
  <c r="Y26" i="4"/>
  <c r="Y27" i="4"/>
  <c r="Y28" i="4"/>
  <c r="Y29" i="4"/>
  <c r="Y30" i="4"/>
  <c r="Y31" i="4"/>
  <c r="Y32" i="4"/>
  <c r="Y33" i="4"/>
  <c r="Y14" i="4"/>
  <c r="Y15" i="2"/>
  <c r="Y16" i="2"/>
  <c r="Y17" i="2"/>
  <c r="Y18" i="2"/>
  <c r="Y19" i="2"/>
  <c r="Y20" i="2"/>
  <c r="Y21" i="2"/>
  <c r="Y22" i="2"/>
  <c r="Y23" i="2"/>
  <c r="Y24" i="2"/>
  <c r="Y25" i="2"/>
  <c r="Y26" i="2"/>
  <c r="T34" i="10" l="1"/>
  <c r="AD31" i="12"/>
  <c r="AD32" i="12" s="1"/>
  <c r="AB32" i="12"/>
  <c r="AF32" i="12"/>
  <c r="AD27" i="12"/>
  <c r="AC28" i="12"/>
  <c r="AC31" i="12" s="1"/>
  <c r="AC32" i="12" s="1"/>
  <c r="AE28" i="12"/>
  <c r="AE31" i="12" s="1"/>
  <c r="AE32" i="12" s="1"/>
  <c r="AB12" i="12"/>
  <c r="AB18" i="12" s="1"/>
  <c r="AB20" i="12" s="1"/>
  <c r="AG28" i="12"/>
  <c r="AG31" i="12" s="1"/>
  <c r="AG32" i="12" s="1"/>
  <c r="AC27" i="12"/>
  <c r="AG27" i="12"/>
  <c r="AC28" i="10"/>
  <c r="AC31" i="10" s="1"/>
  <c r="AC33" i="10" s="1"/>
  <c r="J39" i="10" s="1"/>
  <c r="I39" i="10" s="1"/>
  <c r="P21" i="10"/>
  <c r="O21" i="10" s="1"/>
  <c r="P24" i="10"/>
  <c r="O24" i="10" s="1"/>
  <c r="V24" i="10"/>
  <c r="U24" i="10" s="1"/>
  <c r="P25" i="10"/>
  <c r="O25" i="10" s="1"/>
  <c r="J25" i="10"/>
  <c r="I25" i="10" s="1"/>
  <c r="V23" i="10"/>
  <c r="U23" i="10" s="1"/>
  <c r="Y21" i="9"/>
  <c r="Z21" i="9"/>
  <c r="R16" i="11"/>
  <c r="J22" i="10"/>
  <c r="I22" i="10" s="1"/>
  <c r="J21" i="10"/>
  <c r="I21" i="10" s="1"/>
  <c r="J14" i="10"/>
  <c r="I14" i="10" s="1"/>
  <c r="AB28" i="10"/>
  <c r="AB31" i="10" s="1"/>
  <c r="AB33" i="10" s="1"/>
  <c r="G39" i="10" s="1"/>
  <c r="F39" i="10" s="1"/>
  <c r="G16" i="10"/>
  <c r="F16" i="10" s="1"/>
  <c r="G15" i="10"/>
  <c r="F15" i="10" s="1"/>
  <c r="G27" i="10"/>
  <c r="F27" i="10" s="1"/>
  <c r="G26" i="10"/>
  <c r="F26" i="10" s="1"/>
  <c r="G25" i="10"/>
  <c r="F25" i="10" s="1"/>
  <c r="G24" i="10"/>
  <c r="F24" i="10" s="1"/>
  <c r="G23" i="10"/>
  <c r="F23" i="10" s="1"/>
  <c r="G22" i="10"/>
  <c r="F22" i="10" s="1"/>
  <c r="G21" i="10"/>
  <c r="F21" i="10" s="1"/>
  <c r="G20" i="10"/>
  <c r="F20" i="10" s="1"/>
  <c r="G19" i="10"/>
  <c r="F19" i="10" s="1"/>
  <c r="AF28" i="10"/>
  <c r="AF31" i="10" s="1"/>
  <c r="AF33" i="10" s="1"/>
  <c r="S39" i="10" s="1"/>
  <c r="R39" i="10" s="1"/>
  <c r="S16" i="10"/>
  <c r="R16" i="10" s="1"/>
  <c r="S15" i="10"/>
  <c r="R15" i="10" s="1"/>
  <c r="S27" i="10"/>
  <c r="R27" i="10" s="1"/>
  <c r="S26" i="10"/>
  <c r="R26" i="10" s="1"/>
  <c r="S25" i="10"/>
  <c r="R25" i="10" s="1"/>
  <c r="S24" i="10"/>
  <c r="R24" i="10" s="1"/>
  <c r="S23" i="10"/>
  <c r="R23" i="10" s="1"/>
  <c r="S22" i="10"/>
  <c r="R22" i="10" s="1"/>
  <c r="S21" i="10"/>
  <c r="R21" i="10" s="1"/>
  <c r="S14" i="10"/>
  <c r="R14" i="10" s="1"/>
  <c r="S20" i="10"/>
  <c r="R20" i="10" s="1"/>
  <c r="S19" i="10"/>
  <c r="R19" i="10" s="1"/>
  <c r="E34" i="10"/>
  <c r="AB27" i="10"/>
  <c r="J20" i="10"/>
  <c r="I20" i="10" s="1"/>
  <c r="J19" i="10"/>
  <c r="I19" i="10" s="1"/>
  <c r="J28" i="10"/>
  <c r="I28" i="10" s="1"/>
  <c r="J18" i="10"/>
  <c r="I18" i="10" s="1"/>
  <c r="J17" i="10"/>
  <c r="I17" i="10" s="1"/>
  <c r="J16" i="10"/>
  <c r="I16" i="10" s="1"/>
  <c r="J15" i="10"/>
  <c r="I15" i="10" s="1"/>
  <c r="P20" i="10"/>
  <c r="O20" i="10" s="1"/>
  <c r="P19" i="10"/>
  <c r="O19" i="10" s="1"/>
  <c r="AE28" i="10"/>
  <c r="AE31" i="10" s="1"/>
  <c r="AE33" i="10" s="1"/>
  <c r="P39" i="10" s="1"/>
  <c r="O39" i="10" s="1"/>
  <c r="P28" i="10"/>
  <c r="O28" i="10" s="1"/>
  <c r="P18" i="10"/>
  <c r="O18" i="10" s="1"/>
  <c r="P17" i="10"/>
  <c r="O17" i="10" s="1"/>
  <c r="P16" i="10"/>
  <c r="O16" i="10" s="1"/>
  <c r="P15" i="10"/>
  <c r="O15" i="10" s="1"/>
  <c r="V20" i="10"/>
  <c r="V19" i="10"/>
  <c r="V28" i="10"/>
  <c r="V18" i="10"/>
  <c r="V17" i="10"/>
  <c r="V16" i="10"/>
  <c r="V15" i="10"/>
  <c r="AB12" i="10"/>
  <c r="AB18" i="10" s="1"/>
  <c r="V14" i="10"/>
  <c r="S18" i="10"/>
  <c r="R18" i="10" s="1"/>
  <c r="V21" i="10"/>
  <c r="P22" i="10"/>
  <c r="O22" i="10" s="1"/>
  <c r="J23" i="10"/>
  <c r="I23" i="10" s="1"/>
  <c r="V25" i="10"/>
  <c r="P26" i="10"/>
  <c r="O26" i="10" s="1"/>
  <c r="J27" i="10"/>
  <c r="I27" i="10" s="1"/>
  <c r="S28" i="10"/>
  <c r="R28" i="10" s="1"/>
  <c r="AG28" i="10"/>
  <c r="AG31" i="10" s="1"/>
  <c r="AG33" i="10" s="1"/>
  <c r="V39" i="10" s="1"/>
  <c r="U39" i="10" s="1"/>
  <c r="M16" i="10"/>
  <c r="L16" i="10" s="1"/>
  <c r="M15" i="10"/>
  <c r="L15" i="10" s="1"/>
  <c r="M27" i="10"/>
  <c r="L27" i="10" s="1"/>
  <c r="M26" i="10"/>
  <c r="L26" i="10" s="1"/>
  <c r="M25" i="10"/>
  <c r="L25" i="10" s="1"/>
  <c r="M24" i="10"/>
  <c r="L24" i="10" s="1"/>
  <c r="M23" i="10"/>
  <c r="L23" i="10" s="1"/>
  <c r="M22" i="10"/>
  <c r="L22" i="10" s="1"/>
  <c r="M21" i="10"/>
  <c r="L21" i="10" s="1"/>
  <c r="M14" i="10"/>
  <c r="L14" i="10" s="1"/>
  <c r="AD28" i="10"/>
  <c r="AD31" i="10" s="1"/>
  <c r="AD33" i="10" s="1"/>
  <c r="M39" i="10" s="1"/>
  <c r="L39" i="10" s="1"/>
  <c r="M20" i="10"/>
  <c r="L20" i="10" s="1"/>
  <c r="M19" i="10"/>
  <c r="L19" i="10" s="1"/>
  <c r="M17" i="10"/>
  <c r="L17" i="10" s="1"/>
  <c r="G18" i="10"/>
  <c r="F18" i="10" s="1"/>
  <c r="G28" i="10"/>
  <c r="F28" i="10" s="1"/>
  <c r="Q34" i="10"/>
  <c r="AF27" i="10"/>
  <c r="S17" i="10"/>
  <c r="R17" i="10" s="1"/>
  <c r="M28" i="10"/>
  <c r="L28" i="10" s="1"/>
  <c r="G14" i="10"/>
  <c r="F14" i="10" s="1"/>
  <c r="G17" i="10"/>
  <c r="F17" i="10" s="1"/>
  <c r="V22" i="10"/>
  <c r="P23" i="10"/>
  <c r="O23" i="10" s="1"/>
  <c r="J24" i="10"/>
  <c r="I24" i="10" s="1"/>
  <c r="V26" i="10"/>
  <c r="P27" i="10"/>
  <c r="O27" i="10" s="1"/>
  <c r="AE27" i="10"/>
  <c r="Z29" i="10"/>
  <c r="H34" i="10"/>
  <c r="K34" i="10"/>
  <c r="AB16" i="5"/>
  <c r="AB16" i="4"/>
  <c r="Z19" i="9" s="1"/>
  <c r="N40" i="9"/>
  <c r="E40" i="9"/>
  <c r="N39" i="9"/>
  <c r="E39" i="9"/>
  <c r="M16" i="9"/>
  <c r="H16" i="9"/>
  <c r="E5" i="9"/>
  <c r="E4" i="9"/>
  <c r="N40" i="8"/>
  <c r="E40" i="8"/>
  <c r="N39" i="8"/>
  <c r="E39" i="8"/>
  <c r="M16" i="8"/>
  <c r="H16" i="8"/>
  <c r="E5" i="8"/>
  <c r="E4" i="8"/>
  <c r="N40" i="7"/>
  <c r="E40" i="7"/>
  <c r="N39" i="7"/>
  <c r="E39" i="7"/>
  <c r="M16" i="7"/>
  <c r="H16" i="7"/>
  <c r="E5" i="7"/>
  <c r="E4" i="7"/>
  <c r="N40" i="6"/>
  <c r="N39" i="6"/>
  <c r="E40" i="6"/>
  <c r="M16" i="6"/>
  <c r="H16" i="6"/>
  <c r="Z22" i="12" l="1"/>
  <c r="Z18" i="12"/>
  <c r="Z16" i="12"/>
  <c r="Z24" i="12"/>
  <c r="Z19" i="12"/>
  <c r="Z23" i="12"/>
  <c r="Z20" i="12"/>
  <c r="Z14" i="12"/>
  <c r="Z21" i="12"/>
  <c r="Z17" i="12"/>
  <c r="Z15" i="12"/>
  <c r="AB20" i="10"/>
  <c r="AA21" i="9" s="1"/>
  <c r="X31" i="9"/>
  <c r="Z20" i="9"/>
  <c r="Z17" i="10"/>
  <c r="X17" i="10" s="1"/>
  <c r="W17" i="10" s="1"/>
  <c r="U17" i="10"/>
  <c r="Z32" i="10"/>
  <c r="Z18" i="10"/>
  <c r="X18" i="10" s="1"/>
  <c r="W18" i="10" s="1"/>
  <c r="U18" i="10"/>
  <c r="Z19" i="10"/>
  <c r="X19" i="10" s="1"/>
  <c r="W19" i="10" s="1"/>
  <c r="U19" i="10"/>
  <c r="U14" i="10"/>
  <c r="Z14" i="10"/>
  <c r="X14" i="10" s="1"/>
  <c r="W14" i="10" s="1"/>
  <c r="U22" i="10"/>
  <c r="Z22" i="10"/>
  <c r="X22" i="10" s="1"/>
  <c r="W22" i="10" s="1"/>
  <c r="U25" i="10"/>
  <c r="Z25" i="10"/>
  <c r="X25" i="10" s="1"/>
  <c r="W25" i="10" s="1"/>
  <c r="U21" i="10"/>
  <c r="Z21" i="10"/>
  <c r="X21" i="10" s="1"/>
  <c r="W21" i="10" s="1"/>
  <c r="Z15" i="10"/>
  <c r="X15" i="10" s="1"/>
  <c r="W15" i="10" s="1"/>
  <c r="U15" i="10"/>
  <c r="Z28" i="10"/>
  <c r="X28" i="10" s="1"/>
  <c r="W28" i="10" s="1"/>
  <c r="U28" i="10"/>
  <c r="Z20" i="10"/>
  <c r="X20" i="10" s="1"/>
  <c r="W20" i="10" s="1"/>
  <c r="U20" i="10"/>
  <c r="U26" i="10"/>
  <c r="Z26" i="10"/>
  <c r="X26" i="10" s="1"/>
  <c r="W26" i="10" s="1"/>
  <c r="Z31" i="10"/>
  <c r="Z24" i="10"/>
  <c r="X24" i="10" s="1"/>
  <c r="W24" i="10" s="1"/>
  <c r="Z27" i="10"/>
  <c r="X27" i="10" s="1"/>
  <c r="W27" i="10" s="1"/>
  <c r="Z23" i="10"/>
  <c r="X23" i="10" s="1"/>
  <c r="W23" i="10" s="1"/>
  <c r="Z16" i="10"/>
  <c r="X16" i="10" s="1"/>
  <c r="W16" i="10" s="1"/>
  <c r="U16" i="10"/>
  <c r="Z30" i="10"/>
  <c r="E39" i="6"/>
  <c r="E5" i="6"/>
  <c r="E4" i="6"/>
  <c r="P42" i="5"/>
  <c r="E42" i="5"/>
  <c r="P41" i="5"/>
  <c r="E41" i="5"/>
  <c r="T38" i="5"/>
  <c r="Q38" i="5"/>
  <c r="N38" i="5"/>
  <c r="K38" i="5"/>
  <c r="H38" i="5"/>
  <c r="AA36" i="5"/>
  <c r="AG30" i="5"/>
  <c r="AF30" i="5"/>
  <c r="AE30" i="5"/>
  <c r="AD30" i="5"/>
  <c r="AC30" i="5"/>
  <c r="AB30" i="5"/>
  <c r="AG29" i="5"/>
  <c r="AF29" i="5"/>
  <c r="AE29" i="5"/>
  <c r="AD29" i="5"/>
  <c r="AC29" i="5"/>
  <c r="AB29" i="5"/>
  <c r="H19" i="8"/>
  <c r="AB14" i="5"/>
  <c r="T12" i="5"/>
  <c r="Q12" i="5"/>
  <c r="N12" i="5"/>
  <c r="V11" i="5"/>
  <c r="T11" i="5"/>
  <c r="S11" i="5"/>
  <c r="AF28" i="5" s="1"/>
  <c r="Q11" i="5"/>
  <c r="P11" i="5"/>
  <c r="P21" i="5" s="1"/>
  <c r="O21" i="5" s="1"/>
  <c r="N11" i="5"/>
  <c r="M11" i="5"/>
  <c r="M16" i="5" s="1"/>
  <c r="L16" i="5" s="1"/>
  <c r="K11" i="5"/>
  <c r="J11" i="5"/>
  <c r="H11" i="5"/>
  <c r="G11" i="5"/>
  <c r="AB28" i="5" s="1"/>
  <c r="E11" i="5"/>
  <c r="T10" i="5"/>
  <c r="Q10" i="5"/>
  <c r="Q34" i="5" s="1"/>
  <c r="N10" i="5"/>
  <c r="N34" i="5" s="1"/>
  <c r="K10" i="5"/>
  <c r="AD27" i="5" s="1"/>
  <c r="E5" i="5"/>
  <c r="E4" i="5"/>
  <c r="AB14" i="4"/>
  <c r="Y19" i="9" s="1"/>
  <c r="P42" i="4"/>
  <c r="E42" i="4"/>
  <c r="P41" i="4"/>
  <c r="E41" i="4"/>
  <c r="T38" i="4"/>
  <c r="Q38" i="4"/>
  <c r="N38" i="4"/>
  <c r="K38" i="4"/>
  <c r="H38" i="4"/>
  <c r="AA36" i="4"/>
  <c r="AG30" i="4"/>
  <c r="AF30" i="4"/>
  <c r="AE30" i="4"/>
  <c r="AD30" i="4"/>
  <c r="AC30" i="4"/>
  <c r="AB30" i="4"/>
  <c r="AG29" i="4"/>
  <c r="AF29" i="4"/>
  <c r="AE29" i="4"/>
  <c r="AD29" i="4"/>
  <c r="AC29" i="4"/>
  <c r="AB29" i="4"/>
  <c r="H19" i="7"/>
  <c r="T12" i="4"/>
  <c r="Q12" i="4"/>
  <c r="N12" i="4"/>
  <c r="V11" i="4"/>
  <c r="V20" i="4" s="1"/>
  <c r="U20" i="4" s="1"/>
  <c r="T11" i="4"/>
  <c r="S11" i="4"/>
  <c r="AF28" i="4" s="1"/>
  <c r="Q11" i="4"/>
  <c r="P11" i="4"/>
  <c r="P20" i="4" s="1"/>
  <c r="O20" i="4" s="1"/>
  <c r="N11" i="4"/>
  <c r="M11" i="4"/>
  <c r="M16" i="4" s="1"/>
  <c r="L16" i="4" s="1"/>
  <c r="K11" i="4"/>
  <c r="J11" i="4"/>
  <c r="J20" i="4" s="1"/>
  <c r="I20" i="4" s="1"/>
  <c r="H11" i="4"/>
  <c r="G11" i="4"/>
  <c r="AB28" i="4" s="1"/>
  <c r="E11" i="4"/>
  <c r="T10" i="4"/>
  <c r="T34" i="4" s="1"/>
  <c r="Q10" i="4"/>
  <c r="Q34" i="4" s="1"/>
  <c r="N10" i="4"/>
  <c r="N34" i="4" s="1"/>
  <c r="K10" i="4"/>
  <c r="AD27" i="4" s="1"/>
  <c r="H10" i="4"/>
  <c r="H34" i="4" s="1"/>
  <c r="E34" i="4"/>
  <c r="E5" i="4"/>
  <c r="E4" i="4"/>
  <c r="P41" i="2"/>
  <c r="P40" i="2"/>
  <c r="E41" i="2"/>
  <c r="E40" i="2"/>
  <c r="AG30" i="2"/>
  <c r="AG29" i="2"/>
  <c r="AF30" i="2"/>
  <c r="AF29" i="2"/>
  <c r="AE30" i="2"/>
  <c r="AE29" i="2"/>
  <c r="T37" i="2"/>
  <c r="Q37" i="2"/>
  <c r="N37" i="2"/>
  <c r="K37" i="2"/>
  <c r="AD30" i="2"/>
  <c r="AD29" i="2"/>
  <c r="AC30" i="2"/>
  <c r="AC29" i="2"/>
  <c r="H37" i="2"/>
  <c r="E37" i="2"/>
  <c r="AB30" i="2"/>
  <c r="AB29" i="2"/>
  <c r="AB16" i="2"/>
  <c r="Z18" i="9" s="1"/>
  <c r="AB14" i="2"/>
  <c r="Y18" i="9" s="1"/>
  <c r="Y34" i="12" l="1"/>
  <c r="Y35" i="12" s="1"/>
  <c r="Z22" i="9"/>
  <c r="H19" i="9" s="1"/>
  <c r="R19" i="11"/>
  <c r="D39" i="10"/>
  <c r="Y20" i="9"/>
  <c r="AF31" i="5"/>
  <c r="AF33" i="5" s="1"/>
  <c r="S39" i="5" s="1"/>
  <c r="R39" i="5" s="1"/>
  <c r="C34" i="5"/>
  <c r="R16" i="8"/>
  <c r="C34" i="4"/>
  <c r="R16" i="7"/>
  <c r="H19" i="6"/>
  <c r="C33" i="2"/>
  <c r="R16" i="6"/>
  <c r="J27" i="4"/>
  <c r="I27" i="4" s="1"/>
  <c r="V27" i="4"/>
  <c r="U27" i="4" s="1"/>
  <c r="K34" i="5"/>
  <c r="J31" i="4"/>
  <c r="I31" i="4" s="1"/>
  <c r="V31" i="4"/>
  <c r="U31" i="4" s="1"/>
  <c r="AE27" i="5"/>
  <c r="P29" i="4"/>
  <c r="O29" i="4" s="1"/>
  <c r="P33" i="4"/>
  <c r="O33" i="4" s="1"/>
  <c r="G27" i="4"/>
  <c r="F27" i="4" s="1"/>
  <c r="G17" i="5"/>
  <c r="F17" i="5" s="1"/>
  <c r="M18" i="5"/>
  <c r="L18" i="5" s="1"/>
  <c r="M28" i="5"/>
  <c r="L28" i="5" s="1"/>
  <c r="G30" i="5"/>
  <c r="F30" i="5" s="1"/>
  <c r="G28" i="4"/>
  <c r="G32" i="4"/>
  <c r="J28" i="4"/>
  <c r="I28" i="4" s="1"/>
  <c r="J32" i="4"/>
  <c r="I32" i="4" s="1"/>
  <c r="M29" i="4"/>
  <c r="L29" i="4" s="1"/>
  <c r="M33" i="4"/>
  <c r="L33" i="4" s="1"/>
  <c r="P30" i="4"/>
  <c r="O30" i="4" s="1"/>
  <c r="S27" i="4"/>
  <c r="S31" i="4"/>
  <c r="R31" i="4" s="1"/>
  <c r="V28" i="4"/>
  <c r="U28" i="4" s="1"/>
  <c r="V32" i="4"/>
  <c r="U32" i="4" s="1"/>
  <c r="M17" i="5"/>
  <c r="L17" i="5" s="1"/>
  <c r="S18" i="5"/>
  <c r="R18" i="5" s="1"/>
  <c r="S28" i="5"/>
  <c r="R28" i="5" s="1"/>
  <c r="M30" i="5"/>
  <c r="L30" i="5" s="1"/>
  <c r="M32" i="4"/>
  <c r="L32" i="4" s="1"/>
  <c r="S30" i="4"/>
  <c r="R30" i="4" s="1"/>
  <c r="G33" i="4"/>
  <c r="J33" i="4"/>
  <c r="I33" i="4" s="1"/>
  <c r="M30" i="4"/>
  <c r="L30" i="4" s="1"/>
  <c r="P31" i="4"/>
  <c r="O31" i="4" s="1"/>
  <c r="S28" i="4"/>
  <c r="R28" i="4" s="1"/>
  <c r="S32" i="4"/>
  <c r="R32" i="4" s="1"/>
  <c r="V29" i="4"/>
  <c r="U29" i="4" s="1"/>
  <c r="V33" i="4"/>
  <c r="U33" i="4" s="1"/>
  <c r="S17" i="5"/>
  <c r="R17" i="5" s="1"/>
  <c r="S30" i="5"/>
  <c r="R30" i="5" s="1"/>
  <c r="G31" i="4"/>
  <c r="M28" i="4"/>
  <c r="L28" i="4" s="1"/>
  <c r="G29" i="4"/>
  <c r="J29" i="4"/>
  <c r="I29" i="4" s="1"/>
  <c r="P27" i="4"/>
  <c r="O27" i="4" s="1"/>
  <c r="AB12" i="5"/>
  <c r="AB18" i="5" s="1"/>
  <c r="G30" i="4"/>
  <c r="F30" i="4" s="1"/>
  <c r="J30" i="4"/>
  <c r="I30" i="4" s="1"/>
  <c r="M27" i="4"/>
  <c r="L27" i="4" s="1"/>
  <c r="M31" i="4"/>
  <c r="L31" i="4" s="1"/>
  <c r="P28" i="4"/>
  <c r="O28" i="4" s="1"/>
  <c r="P32" i="4"/>
  <c r="O32" i="4" s="1"/>
  <c r="S29" i="4"/>
  <c r="R29" i="4" s="1"/>
  <c r="S33" i="4"/>
  <c r="R33" i="4" s="1"/>
  <c r="V30" i="4"/>
  <c r="G18" i="5"/>
  <c r="F18" i="5" s="1"/>
  <c r="G28" i="5"/>
  <c r="F28" i="5" s="1"/>
  <c r="AB31" i="5"/>
  <c r="AB33" i="5" s="1"/>
  <c r="G39" i="5" s="1"/>
  <c r="F39" i="5" s="1"/>
  <c r="H34" i="5"/>
  <c r="AC27" i="5"/>
  <c r="J14" i="5"/>
  <c r="I14" i="5" s="1"/>
  <c r="J21" i="5"/>
  <c r="P14" i="5"/>
  <c r="O14" i="5" s="1"/>
  <c r="T34" i="5"/>
  <c r="AG27" i="5"/>
  <c r="J20" i="5"/>
  <c r="J19" i="5"/>
  <c r="J29" i="5"/>
  <c r="AC28" i="5"/>
  <c r="AC31" i="5" s="1"/>
  <c r="AC33" i="5" s="1"/>
  <c r="J39" i="5" s="1"/>
  <c r="I39" i="5" s="1"/>
  <c r="J30" i="5"/>
  <c r="J28" i="5"/>
  <c r="J18" i="5"/>
  <c r="J17" i="5"/>
  <c r="J27" i="5"/>
  <c r="J26" i="5"/>
  <c r="J25" i="5"/>
  <c r="J24" i="5"/>
  <c r="J23" i="5"/>
  <c r="J22" i="5"/>
  <c r="J16" i="5"/>
  <c r="J15" i="5"/>
  <c r="I15" i="5" s="1"/>
  <c r="P20" i="5"/>
  <c r="O20" i="5" s="1"/>
  <c r="P19" i="5"/>
  <c r="O19" i="5" s="1"/>
  <c r="P29" i="5"/>
  <c r="O29" i="5" s="1"/>
  <c r="P27" i="5"/>
  <c r="O27" i="5" s="1"/>
  <c r="P26" i="5"/>
  <c r="O26" i="5" s="1"/>
  <c r="P25" i="5"/>
  <c r="O25" i="5" s="1"/>
  <c r="P24" i="5"/>
  <c r="O24" i="5" s="1"/>
  <c r="P23" i="5"/>
  <c r="O23" i="5" s="1"/>
  <c r="P22" i="5"/>
  <c r="O22" i="5" s="1"/>
  <c r="P30" i="5"/>
  <c r="O30" i="5" s="1"/>
  <c r="AE28" i="5"/>
  <c r="AE31" i="5" s="1"/>
  <c r="AE33" i="5" s="1"/>
  <c r="P39" i="5" s="1"/>
  <c r="O39" i="5" s="1"/>
  <c r="P28" i="5"/>
  <c r="O28" i="5" s="1"/>
  <c r="P18" i="5"/>
  <c r="O18" i="5" s="1"/>
  <c r="P17" i="5"/>
  <c r="O17" i="5" s="1"/>
  <c r="P16" i="5"/>
  <c r="O16" i="5" s="1"/>
  <c r="P15" i="5"/>
  <c r="O15" i="5" s="1"/>
  <c r="V20" i="5"/>
  <c r="U20" i="5" s="1"/>
  <c r="V19" i="5"/>
  <c r="U19" i="5" s="1"/>
  <c r="V30" i="5"/>
  <c r="U30" i="5" s="1"/>
  <c r="V28" i="5"/>
  <c r="U28" i="5" s="1"/>
  <c r="V18" i="5"/>
  <c r="U18" i="5" s="1"/>
  <c r="V17" i="5"/>
  <c r="U17" i="5" s="1"/>
  <c r="V27" i="5"/>
  <c r="U27" i="5" s="1"/>
  <c r="V16" i="5"/>
  <c r="U16" i="5" s="1"/>
  <c r="V15" i="5"/>
  <c r="U15" i="5" s="1"/>
  <c r="V29" i="5"/>
  <c r="U29" i="5" s="1"/>
  <c r="AG28" i="5"/>
  <c r="AG31" i="5" s="1"/>
  <c r="AG33" i="5" s="1"/>
  <c r="V39" i="5" s="1"/>
  <c r="U39" i="5" s="1"/>
  <c r="V26" i="5"/>
  <c r="U26" i="5" s="1"/>
  <c r="V25" i="5"/>
  <c r="U25" i="5" s="1"/>
  <c r="V24" i="5"/>
  <c r="U24" i="5" s="1"/>
  <c r="V23" i="5"/>
  <c r="U23" i="5" s="1"/>
  <c r="V22" i="5"/>
  <c r="U22" i="5" s="1"/>
  <c r="V21" i="5"/>
  <c r="U21" i="5" s="1"/>
  <c r="V14" i="5"/>
  <c r="U14" i="5" s="1"/>
  <c r="G19" i="5"/>
  <c r="F19" i="5" s="1"/>
  <c r="M19" i="5"/>
  <c r="L19" i="5" s="1"/>
  <c r="S19" i="5"/>
  <c r="R19" i="5" s="1"/>
  <c r="G20" i="5"/>
  <c r="F20" i="5" s="1"/>
  <c r="M20" i="5"/>
  <c r="L20" i="5" s="1"/>
  <c r="S20" i="5"/>
  <c r="R20" i="5" s="1"/>
  <c r="AB27" i="5"/>
  <c r="AF27" i="5"/>
  <c r="AD28" i="5"/>
  <c r="AD31" i="5" s="1"/>
  <c r="AD33" i="5" s="1"/>
  <c r="M39" i="5" s="1"/>
  <c r="L39" i="5" s="1"/>
  <c r="G14" i="5"/>
  <c r="M14" i="5"/>
  <c r="L14" i="5" s="1"/>
  <c r="S14" i="5"/>
  <c r="R14" i="5" s="1"/>
  <c r="G21" i="5"/>
  <c r="F21" i="5" s="1"/>
  <c r="M21" i="5"/>
  <c r="L21" i="5" s="1"/>
  <c r="S21" i="5"/>
  <c r="R21" i="5" s="1"/>
  <c r="G22" i="5"/>
  <c r="F22" i="5" s="1"/>
  <c r="M22" i="5"/>
  <c r="L22" i="5" s="1"/>
  <c r="S22" i="5"/>
  <c r="R22" i="5" s="1"/>
  <c r="G23" i="5"/>
  <c r="F23" i="5" s="1"/>
  <c r="M23" i="5"/>
  <c r="L23" i="5" s="1"/>
  <c r="S23" i="5"/>
  <c r="R23" i="5" s="1"/>
  <c r="G24" i="5"/>
  <c r="F24" i="5" s="1"/>
  <c r="M24" i="5"/>
  <c r="L24" i="5" s="1"/>
  <c r="S24" i="5"/>
  <c r="R24" i="5" s="1"/>
  <c r="G25" i="5"/>
  <c r="F25" i="5" s="1"/>
  <c r="M25" i="5"/>
  <c r="L25" i="5" s="1"/>
  <c r="S25" i="5"/>
  <c r="R25" i="5" s="1"/>
  <c r="G26" i="5"/>
  <c r="F26" i="5" s="1"/>
  <c r="M26" i="5"/>
  <c r="L26" i="5" s="1"/>
  <c r="S26" i="5"/>
  <c r="R26" i="5" s="1"/>
  <c r="G27" i="5"/>
  <c r="F27" i="5" s="1"/>
  <c r="M27" i="5"/>
  <c r="L27" i="5" s="1"/>
  <c r="S27" i="5"/>
  <c r="R27" i="5" s="1"/>
  <c r="G29" i="5"/>
  <c r="F29" i="5" s="1"/>
  <c r="M29" i="5"/>
  <c r="L29" i="5" s="1"/>
  <c r="S29" i="5"/>
  <c r="R29" i="5" s="1"/>
  <c r="G15" i="5"/>
  <c r="F15" i="5" s="1"/>
  <c r="M15" i="5"/>
  <c r="L15" i="5" s="1"/>
  <c r="S15" i="5"/>
  <c r="G16" i="5"/>
  <c r="F16" i="5" s="1"/>
  <c r="S16" i="5"/>
  <c r="R16" i="5" s="1"/>
  <c r="AF31" i="4"/>
  <c r="AF33" i="4" s="1"/>
  <c r="G18" i="4"/>
  <c r="F18" i="4" s="1"/>
  <c r="K34" i="4"/>
  <c r="G17" i="4"/>
  <c r="F17" i="4" s="1"/>
  <c r="M18" i="4"/>
  <c r="L18" i="4" s="1"/>
  <c r="AB12" i="4"/>
  <c r="AB18" i="4" s="1"/>
  <c r="M17" i="4"/>
  <c r="L17" i="4" s="1"/>
  <c r="S18" i="4"/>
  <c r="R18" i="4" s="1"/>
  <c r="S17" i="4"/>
  <c r="R17" i="4" s="1"/>
  <c r="AE27" i="4"/>
  <c r="AB31" i="4"/>
  <c r="AB33" i="4" s="1"/>
  <c r="G39" i="4" s="1"/>
  <c r="P14" i="4"/>
  <c r="O14" i="4" s="1"/>
  <c r="P21" i="4"/>
  <c r="O21" i="4" s="1"/>
  <c r="P22" i="4"/>
  <c r="O22" i="4" s="1"/>
  <c r="P23" i="4"/>
  <c r="O23" i="4" s="1"/>
  <c r="J24" i="4"/>
  <c r="I24" i="4" s="1"/>
  <c r="J25" i="4"/>
  <c r="I25" i="4" s="1"/>
  <c r="V25" i="4"/>
  <c r="U25" i="4" s="1"/>
  <c r="P26" i="4"/>
  <c r="O26" i="4" s="1"/>
  <c r="AG28" i="4"/>
  <c r="AG31" i="4" s="1"/>
  <c r="AG33" i="4" s="1"/>
  <c r="J15" i="4"/>
  <c r="I15" i="4" s="1"/>
  <c r="P15" i="4"/>
  <c r="V15" i="4"/>
  <c r="U15" i="4" s="1"/>
  <c r="J16" i="4"/>
  <c r="I16" i="4" s="1"/>
  <c r="P16" i="4"/>
  <c r="O16" i="4" s="1"/>
  <c r="V16" i="4"/>
  <c r="U16" i="4" s="1"/>
  <c r="G19" i="4"/>
  <c r="F19" i="4" s="1"/>
  <c r="M19" i="4"/>
  <c r="L19" i="4" s="1"/>
  <c r="S19" i="4"/>
  <c r="R19" i="4" s="1"/>
  <c r="G20" i="4"/>
  <c r="M20" i="4"/>
  <c r="L20" i="4" s="1"/>
  <c r="S20" i="4"/>
  <c r="R20" i="4" s="1"/>
  <c r="AB27" i="4"/>
  <c r="AF27" i="4"/>
  <c r="AD28" i="4"/>
  <c r="AD31" i="4" s="1"/>
  <c r="AD33" i="4" s="1"/>
  <c r="V14" i="4"/>
  <c r="U14" i="4" s="1"/>
  <c r="V21" i="4"/>
  <c r="U21" i="4" s="1"/>
  <c r="V22" i="4"/>
  <c r="U22" i="4" s="1"/>
  <c r="V23" i="4"/>
  <c r="U23" i="4" s="1"/>
  <c r="P24" i="4"/>
  <c r="O24" i="4" s="1"/>
  <c r="P25" i="4"/>
  <c r="O25" i="4" s="1"/>
  <c r="J26" i="4"/>
  <c r="I26" i="4" s="1"/>
  <c r="V26" i="4"/>
  <c r="U26" i="4" s="1"/>
  <c r="AC28" i="4"/>
  <c r="AC31" i="4" s="1"/>
  <c r="AC33" i="4" s="1"/>
  <c r="G14" i="4"/>
  <c r="F14" i="4" s="1"/>
  <c r="M14" i="4"/>
  <c r="L14" i="4" s="1"/>
  <c r="S14" i="4"/>
  <c r="J17" i="4"/>
  <c r="I17" i="4" s="1"/>
  <c r="P17" i="4"/>
  <c r="O17" i="4" s="1"/>
  <c r="V17" i="4"/>
  <c r="J18" i="4"/>
  <c r="I18" i="4" s="1"/>
  <c r="P18" i="4"/>
  <c r="O18" i="4" s="1"/>
  <c r="V18" i="4"/>
  <c r="G21" i="4"/>
  <c r="M21" i="4"/>
  <c r="L21" i="4" s="1"/>
  <c r="S21" i="4"/>
  <c r="R21" i="4" s="1"/>
  <c r="G22" i="4"/>
  <c r="M22" i="4"/>
  <c r="L22" i="4" s="1"/>
  <c r="S22" i="4"/>
  <c r="R22" i="4" s="1"/>
  <c r="G23" i="4"/>
  <c r="M23" i="4"/>
  <c r="L23" i="4" s="1"/>
  <c r="S23" i="4"/>
  <c r="R23" i="4" s="1"/>
  <c r="G24" i="4"/>
  <c r="M24" i="4"/>
  <c r="L24" i="4" s="1"/>
  <c r="S24" i="4"/>
  <c r="R24" i="4" s="1"/>
  <c r="G25" i="4"/>
  <c r="M25" i="4"/>
  <c r="L25" i="4" s="1"/>
  <c r="S25" i="4"/>
  <c r="R25" i="4" s="1"/>
  <c r="G26" i="4"/>
  <c r="M26" i="4"/>
  <c r="L26" i="4" s="1"/>
  <c r="S26" i="4"/>
  <c r="R26" i="4" s="1"/>
  <c r="AC27" i="4"/>
  <c r="AG27" i="4"/>
  <c r="AE28" i="4"/>
  <c r="AE31" i="4" s="1"/>
  <c r="AE33" i="4" s="1"/>
  <c r="J14" i="4"/>
  <c r="I14" i="4" s="1"/>
  <c r="J21" i="4"/>
  <c r="I21" i="4" s="1"/>
  <c r="J22" i="4"/>
  <c r="I22" i="4" s="1"/>
  <c r="J23" i="4"/>
  <c r="I23" i="4" s="1"/>
  <c r="V24" i="4"/>
  <c r="U24" i="4" s="1"/>
  <c r="G15" i="4"/>
  <c r="F15" i="4" s="1"/>
  <c r="M15" i="4"/>
  <c r="L15" i="4" s="1"/>
  <c r="S15" i="4"/>
  <c r="R15" i="4" s="1"/>
  <c r="G16" i="4"/>
  <c r="S16" i="4"/>
  <c r="R16" i="4" s="1"/>
  <c r="J19" i="4"/>
  <c r="P19" i="4"/>
  <c r="O19" i="4" s="1"/>
  <c r="V19" i="4"/>
  <c r="U19" i="4" s="1"/>
  <c r="E5" i="2"/>
  <c r="Q12" i="2"/>
  <c r="N12" i="2"/>
  <c r="E4" i="2"/>
  <c r="V11" i="2"/>
  <c r="S11" i="2"/>
  <c r="P11" i="2"/>
  <c r="M11" i="2"/>
  <c r="J11" i="2"/>
  <c r="G11" i="2"/>
  <c r="T11" i="2"/>
  <c r="Q11" i="2"/>
  <c r="N11" i="2"/>
  <c r="K11" i="2"/>
  <c r="H11" i="2"/>
  <c r="E11" i="2"/>
  <c r="T10" i="2"/>
  <c r="Q10" i="2"/>
  <c r="AF27" i="2" s="1"/>
  <c r="N10" i="2"/>
  <c r="AE27" i="2" s="1"/>
  <c r="K10" i="2"/>
  <c r="AD27" i="2" s="1"/>
  <c r="H10" i="2"/>
  <c r="AC27" i="2" s="1"/>
  <c r="E10" i="2"/>
  <c r="Y22" i="9" l="1"/>
  <c r="R16" i="9" s="1"/>
  <c r="W40" i="10"/>
  <c r="C39" i="10"/>
  <c r="W38" i="10" s="1"/>
  <c r="I24" i="5"/>
  <c r="Z24" i="5"/>
  <c r="X24" i="5" s="1"/>
  <c r="W24" i="5" s="1"/>
  <c r="I17" i="5"/>
  <c r="Z17" i="5"/>
  <c r="X17" i="5" s="1"/>
  <c r="W17" i="5" s="1"/>
  <c r="Z32" i="5"/>
  <c r="I19" i="5"/>
  <c r="Z19" i="5"/>
  <c r="X19" i="5" s="1"/>
  <c r="W19" i="5" s="1"/>
  <c r="I16" i="5"/>
  <c r="Z16" i="5"/>
  <c r="X16" i="5" s="1"/>
  <c r="W16" i="5" s="1"/>
  <c r="I25" i="5"/>
  <c r="Z25" i="5"/>
  <c r="X25" i="5" s="1"/>
  <c r="W25" i="5" s="1"/>
  <c r="I18" i="5"/>
  <c r="Z18" i="5"/>
  <c r="X18" i="5" s="1"/>
  <c r="W18" i="5" s="1"/>
  <c r="I20" i="5"/>
  <c r="Z20" i="5"/>
  <c r="X20" i="5" s="1"/>
  <c r="W20" i="5" s="1"/>
  <c r="I21" i="5"/>
  <c r="Z21" i="5"/>
  <c r="X21" i="5" s="1"/>
  <c r="W21" i="5" s="1"/>
  <c r="I22" i="5"/>
  <c r="Z22" i="5"/>
  <c r="X22" i="5" s="1"/>
  <c r="W22" i="5" s="1"/>
  <c r="I26" i="5"/>
  <c r="Z26" i="5"/>
  <c r="X26" i="5" s="1"/>
  <c r="W26" i="5" s="1"/>
  <c r="I28" i="5"/>
  <c r="Z28" i="5"/>
  <c r="X28" i="5" s="1"/>
  <c r="W28" i="5" s="1"/>
  <c r="I29" i="5"/>
  <c r="Z29" i="5"/>
  <c r="X29" i="5" s="1"/>
  <c r="W29" i="5" s="1"/>
  <c r="I23" i="5"/>
  <c r="Z23" i="5"/>
  <c r="X23" i="5" s="1"/>
  <c r="W23" i="5" s="1"/>
  <c r="I27" i="5"/>
  <c r="Z27" i="5"/>
  <c r="X27" i="5" s="1"/>
  <c r="W27" i="5" s="1"/>
  <c r="I30" i="5"/>
  <c r="Z30" i="5"/>
  <c r="X30" i="5" s="1"/>
  <c r="W30" i="5" s="1"/>
  <c r="Z31" i="5"/>
  <c r="R15" i="5"/>
  <c r="Z15" i="5"/>
  <c r="X15" i="5" s="1"/>
  <c r="W15" i="5" s="1"/>
  <c r="F14" i="5"/>
  <c r="Z14" i="5"/>
  <c r="X14" i="5" s="1"/>
  <c r="W14" i="5" s="1"/>
  <c r="F26" i="4"/>
  <c r="Z26" i="4"/>
  <c r="X26" i="4" s="1"/>
  <c r="W26" i="4" s="1"/>
  <c r="F22" i="4"/>
  <c r="Z22" i="4"/>
  <c r="X22" i="4" s="1"/>
  <c r="W22" i="4" s="1"/>
  <c r="F31" i="4"/>
  <c r="Z31" i="4"/>
  <c r="X31" i="4" s="1"/>
  <c r="W31" i="4" s="1"/>
  <c r="F32" i="4"/>
  <c r="Z32" i="4"/>
  <c r="X32" i="4" s="1"/>
  <c r="W32" i="4" s="1"/>
  <c r="F23" i="4"/>
  <c r="Z23" i="4"/>
  <c r="X23" i="4" s="1"/>
  <c r="W23" i="4" s="1"/>
  <c r="F28" i="4"/>
  <c r="Z28" i="4"/>
  <c r="X28" i="4" s="1"/>
  <c r="W28" i="4" s="1"/>
  <c r="F25" i="4"/>
  <c r="Z25" i="4"/>
  <c r="X25" i="4" s="1"/>
  <c r="W25" i="4" s="1"/>
  <c r="F21" i="4"/>
  <c r="Z21" i="4"/>
  <c r="X21" i="4" s="1"/>
  <c r="W21" i="4" s="1"/>
  <c r="F20" i="4"/>
  <c r="Z20" i="4"/>
  <c r="X20" i="4" s="1"/>
  <c r="W20" i="4" s="1"/>
  <c r="F16" i="4"/>
  <c r="Z16" i="4"/>
  <c r="X16" i="4" s="1"/>
  <c r="W16" i="4" s="1"/>
  <c r="F24" i="4"/>
  <c r="Z24" i="4"/>
  <c r="X24" i="4" s="1"/>
  <c r="W24" i="4" s="1"/>
  <c r="F29" i="4"/>
  <c r="Z29" i="4"/>
  <c r="X29" i="4" s="1"/>
  <c r="W29" i="4" s="1"/>
  <c r="F33" i="4"/>
  <c r="Z33" i="4"/>
  <c r="X33" i="4" s="1"/>
  <c r="W33" i="4" s="1"/>
  <c r="U30" i="4"/>
  <c r="Z30" i="4"/>
  <c r="X30" i="4" s="1"/>
  <c r="W30" i="4" s="1"/>
  <c r="R27" i="4"/>
  <c r="Z27" i="4"/>
  <c r="X27" i="4" s="1"/>
  <c r="W27" i="4" s="1"/>
  <c r="I19" i="4"/>
  <c r="Z19" i="4"/>
  <c r="X19" i="4" s="1"/>
  <c r="W19" i="4" s="1"/>
  <c r="U18" i="4"/>
  <c r="Z18" i="4"/>
  <c r="X18" i="4" s="1"/>
  <c r="W18" i="4" s="1"/>
  <c r="U17" i="4"/>
  <c r="Z17" i="4"/>
  <c r="X17" i="4" s="1"/>
  <c r="W17" i="4" s="1"/>
  <c r="R14" i="4"/>
  <c r="Z14" i="4"/>
  <c r="X14" i="4" s="1"/>
  <c r="W14" i="4" s="1"/>
  <c r="O15" i="4"/>
  <c r="Z15" i="4"/>
  <c r="X15" i="4" s="1"/>
  <c r="W15" i="4" s="1"/>
  <c r="AB20" i="5"/>
  <c r="X30" i="9"/>
  <c r="AB20" i="4"/>
  <c r="AA19" i="9" s="1"/>
  <c r="X29" i="9"/>
  <c r="S39" i="4"/>
  <c r="R39" i="4" s="1"/>
  <c r="AF32" i="4"/>
  <c r="J39" i="4"/>
  <c r="I39" i="4" s="1"/>
  <c r="AC32" i="4"/>
  <c r="P39" i="4"/>
  <c r="O39" i="4" s="1"/>
  <c r="AE32" i="4"/>
  <c r="M39" i="4"/>
  <c r="L39" i="4" s="1"/>
  <c r="AD32" i="4"/>
  <c r="V39" i="4"/>
  <c r="U39" i="4" s="1"/>
  <c r="AG32" i="4"/>
  <c r="F39" i="4"/>
  <c r="AB32" i="4"/>
  <c r="E33" i="2"/>
  <c r="AB27" i="2"/>
  <c r="AG28" i="2"/>
  <c r="AG31" i="2" s="1"/>
  <c r="AG32" i="2" s="1"/>
  <c r="V38" i="2" s="1"/>
  <c r="U38" i="2" s="1"/>
  <c r="AC28" i="2"/>
  <c r="AC31" i="2" s="1"/>
  <c r="AC32" i="2" s="1"/>
  <c r="J38" i="2" s="1"/>
  <c r="I38" i="2" s="1"/>
  <c r="AD28" i="2"/>
  <c r="AD31" i="2" s="1"/>
  <c r="AD32" i="2" s="1"/>
  <c r="M38" i="2" s="1"/>
  <c r="L38" i="2" s="1"/>
  <c r="S23" i="2"/>
  <c r="R23" i="2" s="1"/>
  <c r="AF28" i="2"/>
  <c r="AF31" i="2" s="1"/>
  <c r="AF32" i="2" s="1"/>
  <c r="S38" i="2" s="1"/>
  <c r="R38" i="2" s="1"/>
  <c r="P24" i="2"/>
  <c r="O24" i="2" s="1"/>
  <c r="AE28" i="2"/>
  <c r="AE31" i="2" s="1"/>
  <c r="AE32" i="2" s="1"/>
  <c r="P38" i="2" s="1"/>
  <c r="O38" i="2" s="1"/>
  <c r="T33" i="2"/>
  <c r="AG27" i="2"/>
  <c r="AB28" i="2"/>
  <c r="AB31" i="2" s="1"/>
  <c r="AB32" i="2" s="1"/>
  <c r="G38" i="2" s="1"/>
  <c r="F38" i="2" s="1"/>
  <c r="AB12" i="2"/>
  <c r="G14" i="2"/>
  <c r="J19" i="2"/>
  <c r="I19" i="2" s="1"/>
  <c r="M15" i="2"/>
  <c r="L15" i="2" s="1"/>
  <c r="M22" i="2"/>
  <c r="M23" i="2"/>
  <c r="M14" i="2"/>
  <c r="L14" i="2" s="1"/>
  <c r="V19" i="2"/>
  <c r="S20" i="2"/>
  <c r="R20" i="2" s="1"/>
  <c r="J20" i="2"/>
  <c r="V20" i="2"/>
  <c r="J15" i="2"/>
  <c r="I15" i="2" s="1"/>
  <c r="J23" i="2"/>
  <c r="I23" i="2" s="1"/>
  <c r="M18" i="2"/>
  <c r="L18" i="2" s="1"/>
  <c r="V15" i="2"/>
  <c r="U15" i="2" s="1"/>
  <c r="V23" i="2"/>
  <c r="S24" i="2"/>
  <c r="R24" i="2" s="1"/>
  <c r="J16" i="2"/>
  <c r="I16" i="2" s="1"/>
  <c r="J24" i="2"/>
  <c r="I24" i="2" s="1"/>
  <c r="M19" i="2"/>
  <c r="L19" i="2" s="1"/>
  <c r="S16" i="2"/>
  <c r="R16" i="2" s="1"/>
  <c r="V16" i="2"/>
  <c r="V24" i="2"/>
  <c r="P21" i="2"/>
  <c r="O21" i="2" s="1"/>
  <c r="P17" i="2"/>
  <c r="O17" i="2" s="1"/>
  <c r="P18" i="2"/>
  <c r="O18" i="2" s="1"/>
  <c r="S21" i="2"/>
  <c r="R21" i="2" s="1"/>
  <c r="J17" i="2"/>
  <c r="I17" i="2" s="1"/>
  <c r="J21" i="2"/>
  <c r="M16" i="2"/>
  <c r="L16" i="2" s="1"/>
  <c r="M20" i="2"/>
  <c r="M24" i="2"/>
  <c r="P15" i="2"/>
  <c r="O15" i="2" s="1"/>
  <c r="P19" i="2"/>
  <c r="O19" i="2" s="1"/>
  <c r="P23" i="2"/>
  <c r="O23" i="2" s="1"/>
  <c r="S14" i="2"/>
  <c r="R14" i="2" s="1"/>
  <c r="S18" i="2"/>
  <c r="R18" i="2" s="1"/>
  <c r="S22" i="2"/>
  <c r="R22" i="2" s="1"/>
  <c r="V17" i="2"/>
  <c r="V21" i="2"/>
  <c r="P14" i="2"/>
  <c r="O14" i="2" s="1"/>
  <c r="P22" i="2"/>
  <c r="O22" i="2" s="1"/>
  <c r="S17" i="2"/>
  <c r="R17" i="2" s="1"/>
  <c r="J14" i="2"/>
  <c r="J18" i="2"/>
  <c r="J22" i="2"/>
  <c r="M17" i="2"/>
  <c r="L17" i="2" s="1"/>
  <c r="M21" i="2"/>
  <c r="P16" i="2"/>
  <c r="O16" i="2" s="1"/>
  <c r="P20" i="2"/>
  <c r="O20" i="2" s="1"/>
  <c r="S15" i="2"/>
  <c r="R15" i="2" s="1"/>
  <c r="S19" i="2"/>
  <c r="R19" i="2" s="1"/>
  <c r="V14" i="2"/>
  <c r="U14" i="2" s="1"/>
  <c r="V18" i="2"/>
  <c r="V22" i="2"/>
  <c r="G15" i="2"/>
  <c r="F15" i="2" s="1"/>
  <c r="G19" i="2"/>
  <c r="F19" i="2" s="1"/>
  <c r="G23" i="2"/>
  <c r="F23" i="2" s="1"/>
  <c r="G24" i="2"/>
  <c r="F24" i="2" s="1"/>
  <c r="G20" i="2"/>
  <c r="F20" i="2" s="1"/>
  <c r="G17" i="2"/>
  <c r="F17" i="2" s="1"/>
  <c r="G21" i="2"/>
  <c r="F21" i="2" s="1"/>
  <c r="G16" i="2"/>
  <c r="F16" i="2" s="1"/>
  <c r="G18" i="2"/>
  <c r="F18" i="2" s="1"/>
  <c r="G22" i="2"/>
  <c r="F22" i="2" s="1"/>
  <c r="AA35" i="2"/>
  <c r="Q33" i="2"/>
  <c r="N33" i="2"/>
  <c r="K33" i="2"/>
  <c r="H33" i="2"/>
  <c r="T12" i="2"/>
  <c r="AA20" i="9" l="1"/>
  <c r="M19" i="11"/>
  <c r="I14" i="2"/>
  <c r="Z14" i="2"/>
  <c r="X14" i="2" s="1"/>
  <c r="W14" i="2" s="1"/>
  <c r="R19" i="8"/>
  <c r="D39" i="5"/>
  <c r="U16" i="2"/>
  <c r="Z16" i="2"/>
  <c r="X16" i="2" s="1"/>
  <c r="W16" i="2" s="1"/>
  <c r="Z25" i="2"/>
  <c r="U18" i="2"/>
  <c r="Z18" i="2"/>
  <c r="X18" i="2" s="1"/>
  <c r="W18" i="2" s="1"/>
  <c r="U21" i="2"/>
  <c r="Z21" i="2"/>
  <c r="X21" i="2" s="1"/>
  <c r="W21" i="2" s="1"/>
  <c r="U23" i="2"/>
  <c r="Z23" i="2"/>
  <c r="X23" i="2" s="1"/>
  <c r="W23" i="2" s="1"/>
  <c r="U20" i="2"/>
  <c r="Z20" i="2"/>
  <c r="X20" i="2" s="1"/>
  <c r="W20" i="2" s="1"/>
  <c r="U22" i="2"/>
  <c r="Z22" i="2"/>
  <c r="X22" i="2" s="1"/>
  <c r="W22" i="2" s="1"/>
  <c r="U17" i="2"/>
  <c r="Z17" i="2"/>
  <c r="X17" i="2" s="1"/>
  <c r="W17" i="2" s="1"/>
  <c r="U24" i="2"/>
  <c r="Z24" i="2"/>
  <c r="X24" i="2" s="1"/>
  <c r="W24" i="2" s="1"/>
  <c r="Z15" i="2"/>
  <c r="U19" i="2"/>
  <c r="Z19" i="2"/>
  <c r="X19" i="2" s="1"/>
  <c r="W19" i="2" s="1"/>
  <c r="Z26" i="2"/>
  <c r="R19" i="7"/>
  <c r="D39" i="4"/>
  <c r="AB18" i="2"/>
  <c r="F14" i="2"/>
  <c r="L22" i="2"/>
  <c r="L20" i="2"/>
  <c r="L21" i="2"/>
  <c r="L24" i="2"/>
  <c r="L23" i="2"/>
  <c r="I22" i="2"/>
  <c r="I21" i="2"/>
  <c r="I20" i="2"/>
  <c r="I18" i="2"/>
  <c r="C39" i="5" l="1"/>
  <c r="W38" i="5" s="1"/>
  <c r="W40" i="5"/>
  <c r="C39" i="4"/>
  <c r="W38" i="4" s="1"/>
  <c r="W40" i="4"/>
  <c r="X15" i="2"/>
  <c r="W15" i="2" s="1"/>
  <c r="AB20" i="2"/>
  <c r="AA18" i="9" s="1"/>
  <c r="AA22" i="9" s="1"/>
  <c r="X28" i="9"/>
  <c r="M19" i="7"/>
  <c r="M19" i="8"/>
  <c r="X32" i="9" l="1"/>
  <c r="Y32" i="9" s="1"/>
  <c r="R19" i="9" s="1"/>
  <c r="M19" i="9" s="1"/>
  <c r="Y34" i="2"/>
  <c r="Y35" i="2" s="1"/>
  <c r="R19" i="6"/>
  <c r="M19" i="6" s="1"/>
  <c r="D38" i="2"/>
  <c r="C38" i="2" l="1"/>
  <c r="W37" i="2" s="1"/>
  <c r="W39" i="2"/>
</calcChain>
</file>

<file path=xl/sharedStrings.xml><?xml version="1.0" encoding="utf-8"?>
<sst xmlns="http://schemas.openxmlformats.org/spreadsheetml/2006/main" count="687" uniqueCount="186">
  <si>
    <t>وزارة التعليم</t>
  </si>
  <si>
    <t>الإدارة العامة للتعليم بمنطقة المدينة المنورة</t>
  </si>
  <si>
    <t>الأول</t>
  </si>
  <si>
    <t>الثاني</t>
  </si>
  <si>
    <t>الثالث</t>
  </si>
  <si>
    <t>الرابع</t>
  </si>
  <si>
    <t>الخامس</t>
  </si>
  <si>
    <t>السادس</t>
  </si>
  <si>
    <t>الأول ثانوي</t>
  </si>
  <si>
    <t>الثاني ثانوي</t>
  </si>
  <si>
    <t>الثالث ثانوي</t>
  </si>
  <si>
    <t>اليوم</t>
  </si>
  <si>
    <t>التاريخ</t>
  </si>
  <si>
    <t>الأحد</t>
  </si>
  <si>
    <t>الاثنين</t>
  </si>
  <si>
    <t>الثلاثاء</t>
  </si>
  <si>
    <t>الأربعاء</t>
  </si>
  <si>
    <t>الخميس</t>
  </si>
  <si>
    <t>عدد الغياب</t>
  </si>
  <si>
    <t xml:space="preserve">نسبة </t>
  </si>
  <si>
    <t xml:space="preserve"> الحضور</t>
  </si>
  <si>
    <t xml:space="preserve"> الغياب</t>
  </si>
  <si>
    <t>نسبة</t>
  </si>
  <si>
    <t>الحضور</t>
  </si>
  <si>
    <t>الغياب</t>
  </si>
  <si>
    <t xml:space="preserve">الأول متوسط </t>
  </si>
  <si>
    <t xml:space="preserve">الثاني متوسط </t>
  </si>
  <si>
    <t xml:space="preserve">الثالث متوسط </t>
  </si>
  <si>
    <t>الأول بنين</t>
  </si>
  <si>
    <t>الثاني بنين</t>
  </si>
  <si>
    <t>الثالث بنين</t>
  </si>
  <si>
    <t>الأول بنات</t>
  </si>
  <si>
    <t>الثاني بنات</t>
  </si>
  <si>
    <t>الثالث بنات</t>
  </si>
  <si>
    <t>مجموع</t>
  </si>
  <si>
    <t xml:space="preserve">الصف / </t>
  </si>
  <si>
    <t xml:space="preserve">البيانات العامة </t>
  </si>
  <si>
    <t>الإدارة</t>
  </si>
  <si>
    <t>مسؤول الغياب</t>
  </si>
  <si>
    <t>مسؤولة الغياب</t>
  </si>
  <si>
    <t>مدير المدرسة</t>
  </si>
  <si>
    <t>مديرة المدرسة</t>
  </si>
  <si>
    <t>الشهر</t>
  </si>
  <si>
    <t>التقرير</t>
  </si>
  <si>
    <t>الرسم البياني</t>
  </si>
  <si>
    <t>عدد طلاب الصف /</t>
  </si>
  <si>
    <t>إعداد وتصميم / أ. سفيان عيد الصاعدي</t>
  </si>
  <si>
    <t>لعرض طريقة الاستخدام أنقر هنا</t>
  </si>
  <si>
    <t>بيانات الصفوف المستهدفة</t>
  </si>
  <si>
    <t>أنقر هنا للعرض</t>
  </si>
  <si>
    <t>الفيصلية الابتدائية</t>
  </si>
  <si>
    <t>المجموع</t>
  </si>
  <si>
    <t>عدد الأيام</t>
  </si>
  <si>
    <t>مجموع الغياب</t>
  </si>
  <si>
    <t>العدد المستهدف</t>
  </si>
  <si>
    <t>نسبة الغياب</t>
  </si>
  <si>
    <t xml:space="preserve">عدد الأيام المستهدفة / </t>
  </si>
  <si>
    <t>الطلاب</t>
  </si>
  <si>
    <t>الأيام</t>
  </si>
  <si>
    <t>مجموع الطلاب</t>
  </si>
  <si>
    <t>النسبة للأيام المستهدفة
لجميع الصفوف</t>
  </si>
  <si>
    <t>قناة اليوتيوب</t>
  </si>
  <si>
    <t>قناة التليجرام</t>
  </si>
  <si>
    <t>الرسم البياني لتقرير متابعة الغياب والحضور</t>
  </si>
  <si>
    <t>الملخص الشامل لجميع الصفوف</t>
  </si>
  <si>
    <t>عدد الصفوف المستهدفة</t>
  </si>
  <si>
    <t>عدد المتعلمين الكلي</t>
  </si>
  <si>
    <t>عدد الأيام المستهدفة</t>
  </si>
  <si>
    <t>مجموع الغياب وفق
الأيام المستهدفة</t>
  </si>
  <si>
    <t>نسبة الحضور</t>
  </si>
  <si>
    <t>%</t>
  </si>
  <si>
    <t>العدد</t>
  </si>
  <si>
    <t>يتم تعبئة القائمة وتنعكس البيانات على جميع التقارير</t>
  </si>
  <si>
    <t>قائمة التنقل بين التقارير</t>
  </si>
  <si>
    <t>لابد من اختيار الصف وعدد المتعلمين الكلي لكل صف</t>
  </si>
  <si>
    <t>خاص بقناة التيليجرام
سفيان الصاعدي</t>
  </si>
  <si>
    <t>ملخص اليوم</t>
  </si>
  <si>
    <t>لجميع الصفوف</t>
  </si>
  <si>
    <t>المؤشر
 حسب النسبة</t>
  </si>
  <si>
    <t>المؤشر 
حسب النسبة</t>
  </si>
  <si>
    <t>مؤشر الحضور</t>
  </si>
  <si>
    <t>مؤشر الغياب</t>
  </si>
  <si>
    <t>مستوى أول</t>
  </si>
  <si>
    <t>مستوى ثاني</t>
  </si>
  <si>
    <t>مستوى ثالث</t>
  </si>
  <si>
    <t>مستوى ثالث 1</t>
  </si>
  <si>
    <t>مستوى ثالث 2</t>
  </si>
  <si>
    <t>مستوى ثالث 3</t>
  </si>
  <si>
    <t>مستوى ثالث 4</t>
  </si>
  <si>
    <t>مستوى ثالث 5</t>
  </si>
  <si>
    <t>مستوى ثالث 6</t>
  </si>
  <si>
    <t>مستوى ثاني 1</t>
  </si>
  <si>
    <t>مستوى ثاني 2</t>
  </si>
  <si>
    <t>مستوى ثاني 3</t>
  </si>
  <si>
    <t>مستوى ثاني 4</t>
  </si>
  <si>
    <t>مستوى ثاني 5</t>
  </si>
  <si>
    <t>مستوى ثاني 6</t>
  </si>
  <si>
    <t>جمادى الأولى</t>
  </si>
  <si>
    <t>رجب</t>
  </si>
  <si>
    <t>شعبان</t>
  </si>
  <si>
    <t>ملخص الفصل الدراسي الثاني
للعام الدراسي 1446هـ</t>
  </si>
  <si>
    <t>شهر</t>
  </si>
  <si>
    <t>1446هـ</t>
  </si>
  <si>
    <t>1446/5/15</t>
  </si>
  <si>
    <t>1446/5/16</t>
  </si>
  <si>
    <t>1446/5/17</t>
  </si>
  <si>
    <t>1446/5/18</t>
  </si>
  <si>
    <t>1446/5/19</t>
  </si>
  <si>
    <t>1446/5/22</t>
  </si>
  <si>
    <t>1446/5/23</t>
  </si>
  <si>
    <t>1446/5/24</t>
  </si>
  <si>
    <t>1446/5/25</t>
  </si>
  <si>
    <t>1446/5/26</t>
  </si>
  <si>
    <t>1446/5/29</t>
  </si>
  <si>
    <t>تقرير متابعة الغياب للفصل الدراسي الثاني / العام الدراسي 1446هـ</t>
  </si>
  <si>
    <t>الشهر المستهدف / جمادى الأولى 1446 هـ</t>
  </si>
  <si>
    <t>الفصل الدراسي الثاني / 1446هـ</t>
  </si>
  <si>
    <t>جمادى الآخرة</t>
  </si>
  <si>
    <t>1446ه</t>
  </si>
  <si>
    <t>1446/6/1</t>
  </si>
  <si>
    <t>1446/6/2</t>
  </si>
  <si>
    <t>1446/6/3</t>
  </si>
  <si>
    <t>1446/6/4</t>
  </si>
  <si>
    <t>الإثنين</t>
  </si>
  <si>
    <t>1446/6/7</t>
  </si>
  <si>
    <t>1446/6/8</t>
  </si>
  <si>
    <t>1446/6/9</t>
  </si>
  <si>
    <t>1446/6/14</t>
  </si>
  <si>
    <t>1446/6/15</t>
  </si>
  <si>
    <t>1446/6/16</t>
  </si>
  <si>
    <t>1446/6/17</t>
  </si>
  <si>
    <t>1446/6/18</t>
  </si>
  <si>
    <t>1446/6/21</t>
  </si>
  <si>
    <t>1446/6/22</t>
  </si>
  <si>
    <t>1446/6/23</t>
  </si>
  <si>
    <t>1446/6/24</t>
  </si>
  <si>
    <t>1446/6/25</t>
  </si>
  <si>
    <t>1446/6/28</t>
  </si>
  <si>
    <t>1446/6/29</t>
  </si>
  <si>
    <t>1446/6/30</t>
  </si>
  <si>
    <t>تقرير متابعة الغياب للفصل الدراسي الثاني / العام الدراسي 1446ه</t>
  </si>
  <si>
    <t>1446/7/1</t>
  </si>
  <si>
    <t>1446/7/2</t>
  </si>
  <si>
    <t>1446/7/12</t>
  </si>
  <si>
    <t>1446/7/13</t>
  </si>
  <si>
    <t>1446/7/14</t>
  </si>
  <si>
    <t>1446/7/15</t>
  </si>
  <si>
    <t>1446/7/16</t>
  </si>
  <si>
    <t>1446/7/20</t>
  </si>
  <si>
    <t>1446/7/21</t>
  </si>
  <si>
    <t>1446/7/22</t>
  </si>
  <si>
    <t>1446/7/23</t>
  </si>
  <si>
    <t>1446/7/26</t>
  </si>
  <si>
    <t>1446/7/27</t>
  </si>
  <si>
    <t>1446/7/28</t>
  </si>
  <si>
    <t>1446/7/29</t>
  </si>
  <si>
    <t>1446/7/30</t>
  </si>
  <si>
    <t>1447/19</t>
  </si>
  <si>
    <t>1446/8/3</t>
  </si>
  <si>
    <t>1446/8/4</t>
  </si>
  <si>
    <t>1446/8/5</t>
  </si>
  <si>
    <t>1446/8/6</t>
  </si>
  <si>
    <t>1446/8/7</t>
  </si>
  <si>
    <t>1446/8/10</t>
  </si>
  <si>
    <t>1446/8/11</t>
  </si>
  <si>
    <t>1446/8/12</t>
  </si>
  <si>
    <t>1446/8/13</t>
  </si>
  <si>
    <t>1446/8/14</t>
  </si>
  <si>
    <t>1446/8/17</t>
  </si>
  <si>
    <t>1446/8/18</t>
  </si>
  <si>
    <t>1446/8/19</t>
  </si>
  <si>
    <t>1446/8/20</t>
  </si>
  <si>
    <t>1446/8/21</t>
  </si>
  <si>
    <t>جمادى الآخرى</t>
  </si>
  <si>
    <t>تقرير متابعة نسبة الغياب والحضور  لجميع المراحل الدراسية
للفصل الدراسي الثاني 1446هـ</t>
  </si>
  <si>
    <t xml:space="preserve">الشهر المستهدف / رجب 1446 هـ </t>
  </si>
  <si>
    <t xml:space="preserve">الشهر المستهدف / شعبان 1446 هـ </t>
  </si>
  <si>
    <t>الشهر المستهدف / جمادى الأخرى 1446 هـ</t>
  </si>
  <si>
    <t xml:space="preserve">مدرسة / </t>
  </si>
  <si>
    <t>مــــــلــــــف مــــــتــــــابــــــعــــــة نـــــــســـــــب الـــــــحــــــضــــــور والـــــــغــــــيــــــاب</t>
  </si>
  <si>
    <t>للعام الدراسي / 1446ه</t>
  </si>
  <si>
    <t>معد التقرير /</t>
  </si>
  <si>
    <t>للفصل الدراسي / الثاني</t>
  </si>
  <si>
    <t>أ. سفيان بن عيد الصاعدي</t>
  </si>
  <si>
    <t>قناة التليجرام / سفيان الصاعدي</t>
  </si>
  <si>
    <t>واجهة الملف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</si>
</sst>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;0;"/>
    <numFmt numFmtId="165" formatCode="0.0;0.0;"/>
    <numFmt numFmtId="166" formatCode="0.0"/>
    <numFmt numFmtId="167" formatCode="0.00;0.00;"/>
  </numFmts>
  <fonts count="55" x14ac:knownFonts="1">
    <font>
      <sz val="11"/>
      <color theme="1"/>
      <name val="Arial"/>
      <family val="2"/>
      <charset val="178"/>
      <scheme val="minor"/>
    </font>
    <font>
      <sz val="14"/>
      <color theme="1"/>
      <name val="Calibri"/>
      <family val="2"/>
    </font>
    <font>
      <b/>
      <sz val="12"/>
      <color theme="1"/>
      <name val="Calibri"/>
      <family val="2"/>
    </font>
    <font>
      <b/>
      <sz val="11"/>
      <color theme="1"/>
      <name val="Calibri"/>
      <family val="2"/>
    </font>
    <font>
      <b/>
      <sz val="10"/>
      <color theme="1"/>
      <name val="Calibri"/>
      <family val="2"/>
    </font>
    <font>
      <b/>
      <sz val="9.5"/>
      <color theme="1"/>
      <name val="Calibri"/>
      <family val="2"/>
    </font>
    <font>
      <sz val="8"/>
      <name val="Arial"/>
      <family val="2"/>
      <charset val="178"/>
      <scheme val="minor"/>
    </font>
    <font>
      <b/>
      <sz val="9"/>
      <color theme="1"/>
      <name val="Calibri"/>
      <family val="2"/>
    </font>
    <font>
      <b/>
      <sz val="14"/>
      <color theme="1"/>
      <name val="Calibri"/>
      <family val="2"/>
    </font>
    <font>
      <i/>
      <sz val="9"/>
      <color theme="1"/>
      <name val="Calibri"/>
      <family val="2"/>
    </font>
    <font>
      <b/>
      <i/>
      <sz val="10"/>
      <color theme="1"/>
      <name val="Calibri"/>
      <family val="2"/>
    </font>
    <font>
      <sz val="11"/>
      <color theme="1"/>
      <name val="Arial"/>
      <family val="2"/>
      <charset val="178"/>
      <scheme val="minor"/>
    </font>
    <font>
      <b/>
      <sz val="13"/>
      <color theme="1"/>
      <name val="Calibri"/>
      <family val="2"/>
    </font>
    <font>
      <sz val="9.5"/>
      <color theme="1"/>
      <name val="Calibri"/>
      <family val="2"/>
    </font>
    <font>
      <b/>
      <i/>
      <sz val="8"/>
      <color theme="1"/>
      <name val="Calibri"/>
      <family val="2"/>
    </font>
    <font>
      <sz val="9"/>
      <color theme="1"/>
      <name val="Calibri"/>
      <family val="2"/>
    </font>
    <font>
      <b/>
      <sz val="14"/>
      <color theme="0"/>
      <name val="Calibri"/>
      <family val="2"/>
    </font>
    <font>
      <b/>
      <sz val="18"/>
      <color theme="0"/>
      <name val="Calibri"/>
      <family val="2"/>
    </font>
    <font>
      <sz val="11"/>
      <color rgb="FFFF0000"/>
      <name val="Arial"/>
      <family val="2"/>
      <charset val="178"/>
      <scheme val="minor"/>
    </font>
    <font>
      <u/>
      <sz val="11"/>
      <color theme="10"/>
      <name val="Arial"/>
      <family val="2"/>
      <charset val="178"/>
      <scheme val="minor"/>
    </font>
    <font>
      <b/>
      <i/>
      <sz val="12.5"/>
      <color theme="1"/>
      <name val="Calibri"/>
      <family val="2"/>
    </font>
    <font>
      <b/>
      <i/>
      <sz val="13"/>
      <color theme="1"/>
      <name val="Calibri"/>
      <family val="2"/>
    </font>
    <font>
      <sz val="16"/>
      <color theme="1"/>
      <name val="Calibri"/>
      <family val="2"/>
    </font>
    <font>
      <b/>
      <sz val="11"/>
      <color theme="0"/>
      <name val="Arial"/>
      <family val="2"/>
      <charset val="178"/>
      <scheme val="minor"/>
    </font>
    <font>
      <sz val="11"/>
      <color theme="0"/>
      <name val="Arial"/>
      <family val="2"/>
      <charset val="178"/>
      <scheme val="minor"/>
    </font>
    <font>
      <sz val="9.5"/>
      <color theme="0"/>
      <name val="Calibri"/>
      <family val="2"/>
    </font>
    <font>
      <b/>
      <sz val="11"/>
      <color theme="0"/>
      <name val="Calibri"/>
      <family val="2"/>
    </font>
    <font>
      <b/>
      <sz val="11"/>
      <color theme="0"/>
      <name val="Calibri"/>
      <family val="2"/>
      <charset val="178"/>
    </font>
    <font>
      <b/>
      <sz val="8"/>
      <color theme="0"/>
      <name val="Arial"/>
      <family val="2"/>
      <charset val="178"/>
      <scheme val="minor"/>
    </font>
    <font>
      <sz val="9.5"/>
      <color theme="0"/>
      <name val="Calibri"/>
      <family val="2"/>
      <charset val="178"/>
    </font>
    <font>
      <sz val="9.5"/>
      <color theme="0"/>
      <name val="Arial"/>
      <family val="2"/>
      <charset val="178"/>
      <scheme val="minor"/>
    </font>
    <font>
      <b/>
      <i/>
      <sz val="14"/>
      <color theme="1"/>
      <name val="Calibri"/>
      <family val="2"/>
    </font>
    <font>
      <b/>
      <sz val="10"/>
      <color theme="0"/>
      <name val="Calibri"/>
      <family val="2"/>
    </font>
    <font>
      <b/>
      <sz val="9.5"/>
      <color theme="0"/>
      <name val="Calibri"/>
      <family val="2"/>
    </font>
    <font>
      <b/>
      <sz val="9"/>
      <color theme="0"/>
      <name val="Calibri"/>
      <family val="2"/>
    </font>
    <font>
      <i/>
      <sz val="9"/>
      <color theme="0"/>
      <name val="Calibri"/>
      <family val="2"/>
    </font>
    <font>
      <sz val="9"/>
      <color theme="0"/>
      <name val="Calibri"/>
      <family val="2"/>
    </font>
    <font>
      <sz val="11"/>
      <name val="Arial"/>
      <family val="2"/>
      <charset val="178"/>
      <scheme val="minor"/>
    </font>
    <font>
      <b/>
      <sz val="13"/>
      <color theme="0"/>
      <name val="Calibri"/>
      <family val="2"/>
    </font>
    <font>
      <b/>
      <sz val="20"/>
      <color theme="0"/>
      <name val="Calibri"/>
      <family val="2"/>
    </font>
    <font>
      <sz val="14"/>
      <color theme="0"/>
      <name val="GE SS Two Bold"/>
      <family val="1"/>
      <charset val="178"/>
    </font>
    <font>
      <b/>
      <sz val="14"/>
      <color theme="0"/>
      <name val="GE SS Two Bold"/>
      <family val="1"/>
      <charset val="178"/>
    </font>
    <font>
      <b/>
      <sz val="12"/>
      <color rgb="FFFFFF00"/>
      <name val="GE SS Two Bold"/>
      <family val="1"/>
      <charset val="178"/>
    </font>
    <font>
      <b/>
      <sz val="11"/>
      <color theme="0"/>
      <name val="Arial"/>
      <family val="2"/>
      <scheme val="minor"/>
    </font>
    <font>
      <b/>
      <sz val="14"/>
      <color theme="5" tint="-0.249977111117893"/>
      <name val="Calibri"/>
      <family val="2"/>
    </font>
    <font>
      <b/>
      <sz val="14"/>
      <color rgb="FFCEDDE4"/>
      <name val="Calibri"/>
      <family val="2"/>
    </font>
    <font>
      <b/>
      <sz val="17"/>
      <color rgb="FFF1A377"/>
      <name val="Calibri"/>
      <family val="2"/>
    </font>
    <font>
      <b/>
      <sz val="12.5"/>
      <color theme="1"/>
      <name val="Calibri"/>
      <family val="2"/>
    </font>
    <font>
      <sz val="15"/>
      <color rgb="FFF1A377"/>
      <name val="Calibri"/>
      <family val="2"/>
    </font>
    <font>
      <b/>
      <sz val="11"/>
      <color rgb="FFF1A377"/>
      <name val="Calibri"/>
      <family val="2"/>
    </font>
    <font>
      <sz val="15"/>
      <color theme="1"/>
      <name val="Calibri"/>
      <family val="2"/>
    </font>
    <font>
      <b/>
      <sz val="15"/>
      <color theme="1"/>
      <name val="Calibri"/>
      <family val="2"/>
    </font>
    <font>
      <b/>
      <sz val="18"/>
      <color theme="1"/>
      <name val="Calibri"/>
      <family val="2"/>
    </font>
    <font>
      <b/>
      <sz val="18"/>
      <color theme="5" tint="0.39997558519241921"/>
      <name val="Calibri"/>
      <family val="2"/>
    </font>
    <font>
      <b/>
      <sz val="15"/>
      <color theme="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rgb="FF618081"/>
        <bgColor indexed="64"/>
      </patternFill>
    </fill>
    <fill>
      <patternFill patternType="solid">
        <fgColor rgb="FF176487"/>
        <bgColor indexed="64"/>
      </patternFill>
    </fill>
    <fill>
      <patternFill patternType="solid">
        <fgColor rgb="FFBACFD8"/>
        <bgColor indexed="64"/>
      </patternFill>
    </fill>
    <fill>
      <patternFill patternType="solid">
        <fgColor rgb="FFACC5D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D7E3E9"/>
        <bgColor indexed="64"/>
      </patternFill>
    </fill>
    <fill>
      <patternFill patternType="solid">
        <fgColor rgb="FFFF6969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double">
        <color theme="0"/>
      </left>
      <right style="double">
        <color theme="0"/>
      </right>
      <top style="double">
        <color theme="0"/>
      </top>
      <bottom style="double">
        <color theme="0"/>
      </bottom>
      <diagonal/>
    </border>
    <border>
      <left style="double">
        <color theme="0"/>
      </left>
      <right style="double">
        <color theme="0"/>
      </right>
      <top style="double">
        <color theme="0"/>
      </top>
      <bottom/>
      <diagonal/>
    </border>
    <border>
      <left style="double">
        <color theme="0"/>
      </left>
      <right style="double">
        <color theme="0"/>
      </right>
      <top/>
      <bottom style="double">
        <color theme="0"/>
      </bottom>
      <diagonal/>
    </border>
    <border>
      <left style="double">
        <color theme="0"/>
      </left>
      <right/>
      <top style="double">
        <color theme="0"/>
      </top>
      <bottom style="double">
        <color theme="0"/>
      </bottom>
      <diagonal/>
    </border>
    <border>
      <left style="double">
        <color theme="0"/>
      </left>
      <right style="double">
        <color theme="1"/>
      </right>
      <top style="double">
        <color theme="0"/>
      </top>
      <bottom style="double">
        <color theme="1"/>
      </bottom>
      <diagonal/>
    </border>
    <border>
      <left style="double">
        <color theme="1"/>
      </left>
      <right style="double">
        <color theme="0"/>
      </right>
      <top style="double">
        <color theme="0"/>
      </top>
      <bottom style="double">
        <color theme="1"/>
      </bottom>
      <diagonal/>
    </border>
    <border>
      <left style="double">
        <color theme="0"/>
      </left>
      <right style="double">
        <color theme="1"/>
      </right>
      <top style="double">
        <color theme="1"/>
      </top>
      <bottom style="double">
        <color theme="1"/>
      </bottom>
      <diagonal/>
    </border>
    <border>
      <left style="double">
        <color theme="0"/>
      </left>
      <right style="double">
        <color theme="1"/>
      </right>
      <top style="double">
        <color theme="1"/>
      </top>
      <bottom style="double">
        <color theme="0"/>
      </bottom>
      <diagonal/>
    </border>
    <border>
      <left style="double">
        <color theme="1"/>
      </left>
      <right style="double">
        <color theme="0"/>
      </right>
      <top style="double">
        <color theme="1"/>
      </top>
      <bottom style="double">
        <color theme="0"/>
      </bottom>
      <diagonal/>
    </border>
    <border>
      <left/>
      <right/>
      <top style="double">
        <color theme="0"/>
      </top>
      <bottom/>
      <diagonal/>
    </border>
    <border>
      <left style="double">
        <color theme="0"/>
      </left>
      <right style="double">
        <color theme="0"/>
      </right>
      <top style="double">
        <color theme="0"/>
      </top>
      <bottom style="double">
        <color theme="1"/>
      </bottom>
      <diagonal/>
    </border>
    <border>
      <left style="double">
        <color theme="0"/>
      </left>
      <right style="double">
        <color theme="0"/>
      </right>
      <top style="double">
        <color theme="1"/>
      </top>
      <bottom style="double">
        <color theme="1"/>
      </bottom>
      <diagonal/>
    </border>
    <border>
      <left style="double">
        <color theme="0"/>
      </left>
      <right style="double">
        <color theme="0"/>
      </right>
      <top style="double">
        <color theme="1"/>
      </top>
      <bottom style="double">
        <color theme="0"/>
      </bottom>
      <diagonal/>
    </border>
    <border>
      <left/>
      <right style="double">
        <color theme="0"/>
      </right>
      <top style="double">
        <color theme="0"/>
      </top>
      <bottom style="double">
        <color theme="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/>
      <diagonal/>
    </border>
    <border>
      <left style="thin">
        <color theme="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1"/>
      </left>
      <right style="thin">
        <color theme="1"/>
      </right>
      <top style="thin">
        <color indexed="64"/>
      </top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/>
      <bottom style="thin">
        <color indexed="64"/>
      </bottom>
      <diagonal/>
    </border>
    <border>
      <left style="thin">
        <color theme="1"/>
      </left>
      <right style="thin">
        <color indexed="64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theme="1"/>
      </top>
      <bottom/>
      <diagonal/>
    </border>
    <border>
      <left style="thin">
        <color indexed="64"/>
      </left>
      <right/>
      <top/>
      <bottom style="thin">
        <color theme="1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theme="0"/>
      </bottom>
      <diagonal/>
    </border>
    <border>
      <left style="double">
        <color indexed="64"/>
      </left>
      <right style="double">
        <color indexed="64"/>
      </right>
      <top style="double">
        <color theme="0"/>
      </top>
      <bottom style="double">
        <color indexed="64"/>
      </bottom>
      <diagonal/>
    </border>
    <border>
      <left style="double">
        <color theme="0"/>
      </left>
      <right/>
      <top style="double">
        <color theme="0"/>
      </top>
      <bottom/>
      <diagonal/>
    </border>
    <border>
      <left/>
      <right style="double">
        <color theme="0"/>
      </right>
      <top style="double">
        <color theme="0"/>
      </top>
      <bottom/>
      <diagonal/>
    </border>
    <border>
      <left style="double">
        <color theme="0"/>
      </left>
      <right/>
      <top/>
      <bottom style="double">
        <color theme="0"/>
      </bottom>
      <diagonal/>
    </border>
    <border>
      <left/>
      <right style="double">
        <color theme="0"/>
      </right>
      <top/>
      <bottom style="double">
        <color theme="0"/>
      </bottom>
      <diagonal/>
    </border>
  </borders>
  <cellStyleXfs count="3">
    <xf numFmtId="0" fontId="0" fillId="0" borderId="0"/>
    <xf numFmtId="9" fontId="11" fillId="0" borderId="0" applyFont="0" applyFill="0" applyBorder="0" applyAlignment="0" applyProtection="0"/>
    <xf numFmtId="0" fontId="19" fillId="0" borderId="0" applyNumberFormat="0" applyFill="0" applyBorder="0" applyAlignment="0" applyProtection="0"/>
  </cellStyleXfs>
  <cellXfs count="297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Protection="1">
      <protection hidden="1"/>
    </xf>
    <xf numFmtId="0" fontId="9" fillId="9" borderId="9" xfId="0" applyFont="1" applyFill="1" applyBorder="1" applyAlignment="1" applyProtection="1">
      <alignment horizontal="center" vertical="center"/>
      <protection locked="0" hidden="1"/>
    </xf>
    <xf numFmtId="0" fontId="0" fillId="0" borderId="0" xfId="0" applyAlignment="1" applyProtection="1">
      <alignment horizontal="center" vertical="center"/>
      <protection hidden="1"/>
    </xf>
    <xf numFmtId="0" fontId="24" fillId="0" borderId="0" xfId="0" applyFont="1" applyProtection="1">
      <protection hidden="1"/>
    </xf>
    <xf numFmtId="0" fontId="24" fillId="0" borderId="0" xfId="0" applyFont="1"/>
    <xf numFmtId="0" fontId="24" fillId="0" borderId="0" xfId="0" applyFont="1" applyAlignment="1" applyProtection="1">
      <alignment horizontal="center" vertical="center"/>
      <protection hidden="1"/>
    </xf>
    <xf numFmtId="0" fontId="24" fillId="0" borderId="0" xfId="0" applyFont="1" applyAlignment="1">
      <alignment horizontal="center" vertical="center"/>
    </xf>
    <xf numFmtId="0" fontId="29" fillId="0" borderId="0" xfId="0" applyFont="1" applyAlignment="1" applyProtection="1">
      <alignment horizontal="center" vertical="center"/>
      <protection hidden="1"/>
    </xf>
    <xf numFmtId="0" fontId="30" fillId="0" borderId="0" xfId="0" applyFont="1" applyAlignment="1" applyProtection="1">
      <alignment horizontal="center"/>
      <protection hidden="1"/>
    </xf>
    <xf numFmtId="164" fontId="29" fillId="0" borderId="0" xfId="0" applyNumberFormat="1" applyFont="1" applyAlignment="1" applyProtection="1">
      <alignment horizontal="center" vertical="center"/>
      <protection hidden="1"/>
    </xf>
    <xf numFmtId="0" fontId="25" fillId="0" borderId="0" xfId="0" applyFont="1" applyAlignment="1" applyProtection="1">
      <alignment horizontal="right" vertical="center"/>
      <protection hidden="1"/>
    </xf>
    <xf numFmtId="164" fontId="26" fillId="0" borderId="0" xfId="0" applyNumberFormat="1" applyFont="1" applyAlignment="1" applyProtection="1">
      <alignment horizontal="center" vertical="center"/>
      <protection hidden="1"/>
    </xf>
    <xf numFmtId="0" fontId="26" fillId="0" borderId="0" xfId="0" applyFont="1" applyAlignment="1" applyProtection="1">
      <alignment horizontal="center" vertical="center"/>
      <protection hidden="1"/>
    </xf>
    <xf numFmtId="166" fontId="23" fillId="0" borderId="0" xfId="0" applyNumberFormat="1" applyFont="1" applyAlignment="1" applyProtection="1">
      <alignment horizontal="center" vertical="center"/>
      <protection hidden="1"/>
    </xf>
    <xf numFmtId="0" fontId="27" fillId="0" borderId="0" xfId="0" applyFont="1" applyAlignment="1" applyProtection="1">
      <alignment horizontal="center" vertical="center"/>
      <protection hidden="1"/>
    </xf>
    <xf numFmtId="0" fontId="23" fillId="0" borderId="0" xfId="0" applyFont="1" applyAlignment="1" applyProtection="1">
      <alignment horizontal="center" vertical="center"/>
      <protection hidden="1"/>
    </xf>
    <xf numFmtId="166" fontId="26" fillId="0" borderId="0" xfId="0" applyNumberFormat="1" applyFont="1" applyAlignment="1" applyProtection="1">
      <alignment horizontal="center" vertical="center"/>
      <protection hidden="1"/>
    </xf>
    <xf numFmtId="165" fontId="28" fillId="0" borderId="0" xfId="0" applyNumberFormat="1" applyFont="1" applyAlignment="1" applyProtection="1">
      <alignment horizontal="center" vertical="center"/>
      <protection hidden="1"/>
    </xf>
    <xf numFmtId="165" fontId="23" fillId="0" borderId="0" xfId="0" applyNumberFormat="1" applyFont="1" applyAlignment="1" applyProtection="1">
      <alignment horizontal="center" vertical="center"/>
      <protection hidden="1"/>
    </xf>
    <xf numFmtId="0" fontId="25" fillId="0" borderId="0" xfId="0" applyFont="1" applyAlignment="1" applyProtection="1">
      <alignment horizontal="center" vertical="center"/>
      <protection hidden="1"/>
    </xf>
    <xf numFmtId="0" fontId="28" fillId="0" borderId="0" xfId="0" applyFont="1" applyAlignment="1" applyProtection="1">
      <alignment horizontal="center" vertical="center"/>
      <protection hidden="1"/>
    </xf>
    <xf numFmtId="0" fontId="8" fillId="0" borderId="0" xfId="0" applyFont="1" applyProtection="1">
      <protection hidden="1"/>
    </xf>
    <xf numFmtId="0" fontId="16" fillId="2" borderId="17" xfId="0" applyFont="1" applyFill="1" applyBorder="1" applyAlignment="1" applyProtection="1">
      <alignment horizontal="center" vertical="center"/>
      <protection locked="0" hidden="1"/>
    </xf>
    <xf numFmtId="0" fontId="2" fillId="0" borderId="24" xfId="0" applyFont="1" applyBorder="1" applyAlignment="1" applyProtection="1">
      <alignment horizontal="center" vertical="center"/>
      <protection locked="0" hidden="1"/>
    </xf>
    <xf numFmtId="0" fontId="2" fillId="0" borderId="25" xfId="0" applyFont="1" applyBorder="1" applyAlignment="1" applyProtection="1">
      <alignment horizontal="center" vertical="center"/>
      <protection locked="0" hidden="1"/>
    </xf>
    <xf numFmtId="0" fontId="2" fillId="0" borderId="26" xfId="0" applyFont="1" applyBorder="1" applyAlignment="1" applyProtection="1">
      <alignment horizontal="center" vertical="center"/>
      <protection locked="0" hidden="1"/>
    </xf>
    <xf numFmtId="0" fontId="2" fillId="0" borderId="18" xfId="0" applyFont="1" applyBorder="1" applyAlignment="1" applyProtection="1">
      <alignment horizontal="center" vertical="center"/>
      <protection locked="0" hidden="1"/>
    </xf>
    <xf numFmtId="0" fontId="2" fillId="0" borderId="19" xfId="0" applyFont="1" applyBorder="1" applyAlignment="1" applyProtection="1">
      <alignment horizontal="center" vertical="center"/>
      <protection locked="0" hidden="1"/>
    </xf>
    <xf numFmtId="0" fontId="2" fillId="0" borderId="20" xfId="0" applyFont="1" applyBorder="1" applyAlignment="1" applyProtection="1">
      <alignment horizontal="center" vertical="center"/>
      <protection locked="0" hidden="1"/>
    </xf>
    <xf numFmtId="0" fontId="2" fillId="0" borderId="21" xfId="0" applyFont="1" applyBorder="1" applyAlignment="1" applyProtection="1">
      <alignment horizontal="center" vertical="center"/>
      <protection locked="0" hidden="1"/>
    </xf>
    <xf numFmtId="0" fontId="2" fillId="0" borderId="22" xfId="0" applyFont="1" applyBorder="1" applyAlignment="1" applyProtection="1">
      <alignment horizontal="center" vertical="center"/>
      <protection locked="0" hidden="1"/>
    </xf>
    <xf numFmtId="0" fontId="8" fillId="3" borderId="0" xfId="0" applyFont="1" applyFill="1" applyProtection="1">
      <protection hidden="1"/>
    </xf>
    <xf numFmtId="0" fontId="9" fillId="9" borderId="1" xfId="0" applyFont="1" applyFill="1" applyBorder="1" applyAlignment="1" applyProtection="1">
      <alignment horizontal="center" vertical="center"/>
      <protection locked="0" hidden="1"/>
    </xf>
    <xf numFmtId="0" fontId="32" fillId="0" borderId="0" xfId="0" applyFont="1" applyAlignment="1" applyProtection="1">
      <alignment horizontal="center" vertical="center"/>
      <protection hidden="1"/>
    </xf>
    <xf numFmtId="164" fontId="32" fillId="0" borderId="0" xfId="0" applyNumberFormat="1" applyFont="1" applyAlignment="1" applyProtection="1">
      <alignment horizontal="center" vertical="center"/>
      <protection hidden="1"/>
    </xf>
    <xf numFmtId="0" fontId="33" fillId="0" borderId="0" xfId="0" applyFont="1" applyAlignment="1" applyProtection="1">
      <alignment horizontal="center" vertical="center"/>
      <protection hidden="1"/>
    </xf>
    <xf numFmtId="0" fontId="34" fillId="0" borderId="0" xfId="0" applyFont="1" applyAlignment="1" applyProtection="1">
      <alignment horizontal="center" vertical="center"/>
      <protection hidden="1"/>
    </xf>
    <xf numFmtId="164" fontId="35" fillId="0" borderId="0" xfId="0" applyNumberFormat="1" applyFont="1" applyAlignment="1" applyProtection="1">
      <alignment horizontal="center" vertical="center"/>
      <protection hidden="1"/>
    </xf>
    <xf numFmtId="165" fontId="24" fillId="0" borderId="0" xfId="0" applyNumberFormat="1" applyFont="1" applyProtection="1">
      <protection hidden="1"/>
    </xf>
    <xf numFmtId="0" fontId="36" fillId="0" borderId="0" xfId="0" applyFont="1" applyProtection="1">
      <protection hidden="1"/>
    </xf>
    <xf numFmtId="165" fontId="33" fillId="0" borderId="0" xfId="0" applyNumberFormat="1" applyFont="1" applyAlignment="1" applyProtection="1">
      <alignment horizontal="center" vertical="center"/>
      <protection hidden="1"/>
    </xf>
    <xf numFmtId="0" fontId="34" fillId="0" borderId="0" xfId="0" applyFont="1" applyAlignment="1" applyProtection="1">
      <alignment horizontal="center" vertical="top" wrapText="1"/>
      <protection hidden="1"/>
    </xf>
    <xf numFmtId="0" fontId="36" fillId="0" borderId="0" xfId="0" applyFont="1" applyAlignment="1" applyProtection="1">
      <alignment horizontal="center" vertical="center"/>
      <protection hidden="1"/>
    </xf>
    <xf numFmtId="166" fontId="36" fillId="0" borderId="0" xfId="0" applyNumberFormat="1" applyFont="1" applyAlignment="1" applyProtection="1">
      <alignment horizontal="center" vertical="center"/>
      <protection hidden="1"/>
    </xf>
    <xf numFmtId="0" fontId="33" fillId="0" borderId="0" xfId="0" applyFont="1" applyProtection="1">
      <protection hidden="1"/>
    </xf>
    <xf numFmtId="166" fontId="30" fillId="0" borderId="0" xfId="0" applyNumberFormat="1" applyFont="1" applyAlignment="1" applyProtection="1">
      <alignment horizontal="center"/>
      <protection hidden="1"/>
    </xf>
    <xf numFmtId="165" fontId="24" fillId="0" borderId="0" xfId="0" applyNumberFormat="1" applyFont="1" applyAlignment="1" applyProtection="1">
      <alignment horizontal="center" vertical="center"/>
      <protection hidden="1"/>
    </xf>
    <xf numFmtId="164" fontId="32" fillId="0" borderId="0" xfId="0" applyNumberFormat="1" applyFont="1" applyAlignment="1" applyProtection="1">
      <alignment horizontal="right" vertical="center"/>
      <protection hidden="1"/>
    </xf>
    <xf numFmtId="0" fontId="35" fillId="0" borderId="0" xfId="0" applyFont="1" applyAlignment="1" applyProtection="1">
      <alignment horizontal="center" vertical="center"/>
      <protection hidden="1"/>
    </xf>
    <xf numFmtId="0" fontId="33" fillId="0" borderId="0" xfId="0" applyFont="1" applyAlignment="1" applyProtection="1">
      <alignment horizontal="center"/>
      <protection hidden="1"/>
    </xf>
    <xf numFmtId="165" fontId="35" fillId="0" borderId="0" xfId="0" applyNumberFormat="1" applyFont="1" applyAlignment="1" applyProtection="1">
      <alignment horizontal="center" vertical="center"/>
      <protection hidden="1"/>
    </xf>
    <xf numFmtId="0" fontId="37" fillId="0" borderId="0" xfId="0" applyFont="1" applyProtection="1">
      <protection hidden="1"/>
    </xf>
    <xf numFmtId="0" fontId="37" fillId="0" borderId="0" xfId="0" applyFont="1" applyAlignment="1" applyProtection="1">
      <alignment horizontal="center" vertical="center"/>
      <protection hidden="1"/>
    </xf>
    <xf numFmtId="0" fontId="37" fillId="0" borderId="0" xfId="0" applyFont="1"/>
    <xf numFmtId="0" fontId="37" fillId="0" borderId="0" xfId="0" applyFont="1" applyAlignment="1">
      <alignment horizontal="center" vertical="center"/>
    </xf>
    <xf numFmtId="0" fontId="0" fillId="0" borderId="0" xfId="0" applyAlignment="1" applyProtection="1">
      <alignment vertical="center"/>
      <protection hidden="1"/>
    </xf>
    <xf numFmtId="0" fontId="12" fillId="0" borderId="0" xfId="0" applyFont="1" applyAlignment="1" applyProtection="1">
      <alignment vertical="center" wrapText="1"/>
      <protection hidden="1"/>
    </xf>
    <xf numFmtId="0" fontId="2" fillId="0" borderId="0" xfId="0" applyFont="1" applyAlignment="1" applyProtection="1">
      <alignment vertical="center"/>
      <protection hidden="1"/>
    </xf>
    <xf numFmtId="17" fontId="20" fillId="0" borderId="0" xfId="0" applyNumberFormat="1" applyFont="1" applyAlignment="1" applyProtection="1">
      <alignment vertical="center"/>
      <protection hidden="1"/>
    </xf>
    <xf numFmtId="164" fontId="21" fillId="0" borderId="0" xfId="0" applyNumberFormat="1" applyFont="1" applyAlignment="1" applyProtection="1">
      <alignment vertical="center"/>
      <protection hidden="1"/>
    </xf>
    <xf numFmtId="165" fontId="9" fillId="0" borderId="0" xfId="0" applyNumberFormat="1" applyFont="1" applyAlignment="1" applyProtection="1">
      <alignment vertical="center"/>
      <protection hidden="1"/>
    </xf>
    <xf numFmtId="165" fontId="9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vertical="center" wrapText="1"/>
      <protection hidden="1"/>
    </xf>
    <xf numFmtId="17" fontId="14" fillId="0" borderId="0" xfId="0" applyNumberFormat="1" applyFont="1" applyAlignment="1" applyProtection="1">
      <alignment vertical="center" wrapText="1"/>
      <protection hidden="1"/>
    </xf>
    <xf numFmtId="165" fontId="9" fillId="0" borderId="0" xfId="1" applyNumberFormat="1" applyFont="1" applyFill="1" applyBorder="1" applyAlignment="1" applyProtection="1">
      <alignment horizontal="center" vertical="center"/>
      <protection hidden="1"/>
    </xf>
    <xf numFmtId="0" fontId="9" fillId="0" borderId="0" xfId="0" applyFont="1" applyAlignment="1" applyProtection="1">
      <alignment horizontal="center" vertical="center"/>
      <protection hidden="1"/>
    </xf>
    <xf numFmtId="164" fontId="9" fillId="0" borderId="0" xfId="0" applyNumberFormat="1" applyFont="1" applyAlignment="1" applyProtection="1">
      <alignment horizontal="center" vertical="center"/>
      <protection hidden="1"/>
    </xf>
    <xf numFmtId="165" fontId="9" fillId="0" borderId="0" xfId="0" applyNumberFormat="1" applyFont="1" applyAlignment="1" applyProtection="1">
      <alignment horizontal="center"/>
      <protection hidden="1"/>
    </xf>
    <xf numFmtId="0" fontId="5" fillId="0" borderId="0" xfId="0" applyFont="1" applyProtection="1">
      <protection hidden="1"/>
    </xf>
    <xf numFmtId="0" fontId="3" fillId="0" borderId="0" xfId="0" applyFont="1" applyAlignment="1" applyProtection="1">
      <alignment vertical="top"/>
      <protection hidden="1"/>
    </xf>
    <xf numFmtId="0" fontId="5" fillId="0" borderId="0" xfId="0" applyFont="1" applyAlignment="1" applyProtection="1">
      <alignment vertical="center"/>
      <protection hidden="1"/>
    </xf>
    <xf numFmtId="0" fontId="43" fillId="0" borderId="0" xfId="0" applyFont="1" applyAlignment="1" applyProtection="1">
      <alignment horizontal="center" vertical="center"/>
      <protection hidden="1"/>
    </xf>
    <xf numFmtId="2" fontId="24" fillId="0" borderId="0" xfId="0" applyNumberFormat="1" applyFont="1" applyAlignment="1" applyProtection="1">
      <alignment horizontal="center" vertical="center"/>
      <protection hidden="1"/>
    </xf>
    <xf numFmtId="166" fontId="24" fillId="0" borderId="0" xfId="0" applyNumberFormat="1" applyFont="1" applyAlignment="1" applyProtection="1">
      <alignment horizontal="center"/>
      <protection hidden="1"/>
    </xf>
    <xf numFmtId="166" fontId="29" fillId="0" borderId="0" xfId="0" applyNumberFormat="1" applyFont="1" applyAlignment="1" applyProtection="1">
      <alignment horizontal="center" vertical="center"/>
      <protection hidden="1"/>
    </xf>
    <xf numFmtId="164" fontId="4" fillId="9" borderId="4" xfId="0" applyNumberFormat="1" applyFont="1" applyFill="1" applyBorder="1" applyAlignment="1" applyProtection="1">
      <alignment vertical="center"/>
      <protection hidden="1"/>
    </xf>
    <xf numFmtId="164" fontId="4" fillId="9" borderId="3" xfId="0" applyNumberFormat="1" applyFont="1" applyFill="1" applyBorder="1" applyAlignment="1" applyProtection="1">
      <alignment horizontal="right" vertical="center"/>
      <protection hidden="1"/>
    </xf>
    <xf numFmtId="0" fontId="4" fillId="5" borderId="9" xfId="0" applyFont="1" applyFill="1" applyBorder="1" applyAlignment="1" applyProtection="1">
      <alignment horizontal="center" vertical="center"/>
      <protection hidden="1"/>
    </xf>
    <xf numFmtId="17" fontId="7" fillId="8" borderId="1" xfId="0" applyNumberFormat="1" applyFont="1" applyFill="1" applyBorder="1" applyAlignment="1" applyProtection="1">
      <alignment horizontal="center" vertical="center"/>
      <protection hidden="1"/>
    </xf>
    <xf numFmtId="17" fontId="7" fillId="7" borderId="1" xfId="0" applyNumberFormat="1" applyFont="1" applyFill="1" applyBorder="1" applyAlignment="1" applyProtection="1">
      <alignment horizontal="center" vertical="center"/>
      <protection hidden="1"/>
    </xf>
    <xf numFmtId="0" fontId="7" fillId="8" borderId="1" xfId="0" applyFont="1" applyFill="1" applyBorder="1" applyAlignment="1" applyProtection="1">
      <alignment horizontal="center" vertical="center"/>
      <protection hidden="1"/>
    </xf>
    <xf numFmtId="0" fontId="7" fillId="7" borderId="1" xfId="0" applyFont="1" applyFill="1" applyBorder="1" applyAlignment="1" applyProtection="1">
      <alignment horizontal="center" vertical="center"/>
      <protection hidden="1"/>
    </xf>
    <xf numFmtId="0" fontId="7" fillId="7" borderId="2" xfId="0" applyFont="1" applyFill="1" applyBorder="1" applyAlignment="1" applyProtection="1">
      <alignment horizontal="center" vertical="center"/>
      <protection hidden="1"/>
    </xf>
    <xf numFmtId="164" fontId="7" fillId="0" borderId="1" xfId="0" applyNumberFormat="1" applyFont="1" applyBorder="1" applyAlignment="1" applyProtection="1">
      <alignment horizontal="center" vertical="center"/>
      <protection hidden="1"/>
    </xf>
    <xf numFmtId="17" fontId="14" fillId="0" borderId="1" xfId="0" applyNumberFormat="1" applyFont="1" applyBorder="1" applyAlignment="1" applyProtection="1">
      <alignment horizontal="center" vertical="center" wrapText="1"/>
      <protection hidden="1"/>
    </xf>
    <xf numFmtId="165" fontId="9" fillId="0" borderId="9" xfId="0" applyNumberFormat="1" applyFont="1" applyBorder="1" applyAlignment="1" applyProtection="1">
      <alignment horizontal="center" vertical="center"/>
      <protection hidden="1"/>
    </xf>
    <xf numFmtId="165" fontId="9" fillId="0" borderId="9" xfId="1" applyNumberFormat="1" applyFont="1" applyFill="1" applyBorder="1" applyAlignment="1" applyProtection="1">
      <alignment horizontal="center" vertical="center"/>
      <protection hidden="1"/>
    </xf>
    <xf numFmtId="165" fontId="9" fillId="0" borderId="1" xfId="0" applyNumberFormat="1" applyFont="1" applyBorder="1" applyAlignment="1" applyProtection="1">
      <alignment horizontal="center"/>
      <protection hidden="1"/>
    </xf>
    <xf numFmtId="165" fontId="9" fillId="0" borderId="1" xfId="0" applyNumberFormat="1" applyFont="1" applyBorder="1" applyAlignment="1" applyProtection="1">
      <alignment horizontal="center" vertical="center"/>
      <protection hidden="1"/>
    </xf>
    <xf numFmtId="165" fontId="9" fillId="0" borderId="2" xfId="0" applyNumberFormat="1" applyFont="1" applyBorder="1" applyAlignment="1" applyProtection="1">
      <alignment horizontal="center" vertical="center"/>
      <protection hidden="1"/>
    </xf>
    <xf numFmtId="167" fontId="9" fillId="0" borderId="1" xfId="0" applyNumberFormat="1" applyFont="1" applyBorder="1" applyAlignment="1" applyProtection="1">
      <alignment horizontal="center" vertical="center"/>
      <protection hidden="1"/>
    </xf>
    <xf numFmtId="164" fontId="7" fillId="9" borderId="1" xfId="0" applyNumberFormat="1" applyFont="1" applyFill="1" applyBorder="1" applyAlignment="1" applyProtection="1">
      <alignment horizontal="center" vertical="center"/>
      <protection hidden="1"/>
    </xf>
    <xf numFmtId="17" fontId="14" fillId="9" borderId="1" xfId="0" applyNumberFormat="1" applyFont="1" applyFill="1" applyBorder="1" applyAlignment="1" applyProtection="1">
      <alignment horizontal="center" vertical="center" wrapText="1"/>
      <protection hidden="1"/>
    </xf>
    <xf numFmtId="167" fontId="9" fillId="9" borderId="1" xfId="0" applyNumberFormat="1" applyFont="1" applyFill="1" applyBorder="1" applyAlignment="1" applyProtection="1">
      <alignment horizontal="center" vertical="center"/>
      <protection hidden="1"/>
    </xf>
    <xf numFmtId="0" fontId="9" fillId="0" borderId="9" xfId="0" applyFont="1" applyBorder="1" applyAlignment="1" applyProtection="1">
      <alignment horizontal="center" vertical="center"/>
      <protection hidden="1"/>
    </xf>
    <xf numFmtId="0" fontId="9" fillId="0" borderId="1" xfId="0" applyFont="1" applyBorder="1" applyAlignment="1" applyProtection="1">
      <alignment horizontal="center" vertical="center"/>
      <protection hidden="1"/>
    </xf>
    <xf numFmtId="164" fontId="9" fillId="0" borderId="9" xfId="0" applyNumberFormat="1" applyFont="1" applyBorder="1" applyAlignment="1" applyProtection="1">
      <alignment horizontal="center" vertical="center"/>
      <protection hidden="1"/>
    </xf>
    <xf numFmtId="164" fontId="9" fillId="0" borderId="1" xfId="0" applyNumberFormat="1" applyFont="1" applyBorder="1" applyAlignment="1" applyProtection="1">
      <alignment horizontal="center" vertical="center"/>
      <protection hidden="1"/>
    </xf>
    <xf numFmtId="0" fontId="7" fillId="9" borderId="7" xfId="0" applyFont="1" applyFill="1" applyBorder="1" applyAlignment="1" applyProtection="1">
      <alignment horizontal="center" vertical="top" wrapText="1"/>
      <protection hidden="1"/>
    </xf>
    <xf numFmtId="0" fontId="7" fillId="9" borderId="8" xfId="0" applyFont="1" applyFill="1" applyBorder="1" applyAlignment="1" applyProtection="1">
      <alignment horizontal="center" vertical="top" wrapText="1"/>
      <protection hidden="1"/>
    </xf>
    <xf numFmtId="0" fontId="7" fillId="9" borderId="11" xfId="0" applyFont="1" applyFill="1" applyBorder="1" applyAlignment="1" applyProtection="1">
      <alignment horizontal="center" vertical="top"/>
      <protection hidden="1"/>
    </xf>
    <xf numFmtId="0" fontId="7" fillId="9" borderId="12" xfId="0" applyFont="1" applyFill="1" applyBorder="1" applyAlignment="1" applyProtection="1">
      <alignment horizontal="center" vertical="top"/>
      <protection hidden="1"/>
    </xf>
    <xf numFmtId="0" fontId="7" fillId="9" borderId="9" xfId="0" applyFont="1" applyFill="1" applyBorder="1" applyAlignment="1" applyProtection="1">
      <alignment horizontal="center" vertical="top"/>
      <protection hidden="1"/>
    </xf>
    <xf numFmtId="0" fontId="13" fillId="8" borderId="44" xfId="0" applyFont="1" applyFill="1" applyBorder="1" applyAlignment="1" applyProtection="1">
      <alignment horizontal="center" vertical="top"/>
      <protection hidden="1"/>
    </xf>
    <xf numFmtId="0" fontId="13" fillId="7" borderId="28" xfId="0" applyFont="1" applyFill="1" applyBorder="1" applyAlignment="1" applyProtection="1">
      <alignment horizontal="center" vertical="top"/>
      <protection hidden="1"/>
    </xf>
    <xf numFmtId="0" fontId="9" fillId="9" borderId="9" xfId="0" applyFont="1" applyFill="1" applyBorder="1" applyAlignment="1" applyProtection="1">
      <alignment horizontal="center" vertical="center"/>
      <protection locked="0"/>
    </xf>
    <xf numFmtId="0" fontId="9" fillId="9" borderId="1" xfId="0" applyFont="1" applyFill="1" applyBorder="1" applyAlignment="1" applyProtection="1">
      <alignment horizontal="center" vertical="center"/>
      <protection locked="0"/>
    </xf>
    <xf numFmtId="0" fontId="0" fillId="0" borderId="13" xfId="0" applyBorder="1" applyProtection="1">
      <protection hidden="1"/>
    </xf>
    <xf numFmtId="0" fontId="4" fillId="5" borderId="12" xfId="0" applyFont="1" applyFill="1" applyBorder="1" applyAlignment="1" applyProtection="1">
      <alignment horizontal="center" vertical="center"/>
      <protection hidden="1"/>
    </xf>
    <xf numFmtId="164" fontId="7" fillId="0" borderId="4" xfId="0" applyNumberFormat="1" applyFont="1" applyBorder="1" applyAlignment="1" applyProtection="1">
      <alignment horizontal="center" vertical="center"/>
      <protection hidden="1"/>
    </xf>
    <xf numFmtId="164" fontId="7" fillId="9" borderId="4" xfId="0" applyNumberFormat="1" applyFont="1" applyFill="1" applyBorder="1" applyAlignment="1" applyProtection="1">
      <alignment horizontal="center" vertical="center"/>
      <protection hidden="1"/>
    </xf>
    <xf numFmtId="0" fontId="13" fillId="8" borderId="28" xfId="0" applyFont="1" applyFill="1" applyBorder="1" applyAlignment="1" applyProtection="1">
      <alignment horizontal="center" vertical="top"/>
      <protection hidden="1"/>
    </xf>
    <xf numFmtId="0" fontId="5" fillId="0" borderId="6" xfId="0" applyFont="1" applyBorder="1" applyProtection="1">
      <protection hidden="1"/>
    </xf>
    <xf numFmtId="0" fontId="7" fillId="0" borderId="1" xfId="0" applyFont="1" applyBorder="1" applyAlignment="1" applyProtection="1">
      <alignment horizontal="center" vertical="center"/>
      <protection hidden="1"/>
    </xf>
    <xf numFmtId="0" fontId="15" fillId="0" borderId="1" xfId="0" applyFont="1" applyBorder="1" applyProtection="1">
      <protection hidden="1"/>
    </xf>
    <xf numFmtId="0" fontId="15" fillId="0" borderId="5" xfId="0" applyFont="1" applyBorder="1" applyProtection="1">
      <protection hidden="1"/>
    </xf>
    <xf numFmtId="0" fontId="15" fillId="0" borderId="2" xfId="0" applyFont="1" applyBorder="1" applyProtection="1">
      <protection hidden="1"/>
    </xf>
    <xf numFmtId="0" fontId="15" fillId="0" borderId="40" xfId="0" applyFont="1" applyBorder="1" applyProtection="1">
      <protection hidden="1"/>
    </xf>
    <xf numFmtId="166" fontId="7" fillId="0" borderId="1" xfId="0" applyNumberFormat="1" applyFont="1" applyBorder="1" applyAlignment="1" applyProtection="1">
      <alignment horizontal="center" vertical="center"/>
      <protection hidden="1"/>
    </xf>
    <xf numFmtId="165" fontId="7" fillId="0" borderId="1" xfId="0" applyNumberFormat="1" applyFont="1" applyBorder="1" applyAlignment="1" applyProtection="1">
      <alignment horizontal="center" vertical="center"/>
      <protection hidden="1"/>
    </xf>
    <xf numFmtId="164" fontId="7" fillId="0" borderId="8" xfId="0" applyNumberFormat="1" applyFont="1" applyBorder="1" applyAlignment="1" applyProtection="1">
      <alignment horizontal="center" vertical="center"/>
      <protection hidden="1"/>
    </xf>
    <xf numFmtId="0" fontId="7" fillId="0" borderId="8" xfId="0" applyFont="1" applyBorder="1" applyAlignment="1" applyProtection="1">
      <alignment horizontal="center" vertical="center"/>
      <protection hidden="1"/>
    </xf>
    <xf numFmtId="0" fontId="38" fillId="2" borderId="17" xfId="0" applyFont="1" applyFill="1" applyBorder="1" applyAlignment="1" applyProtection="1">
      <alignment horizontal="center" vertical="center"/>
      <protection hidden="1"/>
    </xf>
    <xf numFmtId="0" fontId="16" fillId="2" borderId="17" xfId="0" applyFont="1" applyFill="1" applyBorder="1" applyAlignment="1" applyProtection="1">
      <alignment horizontal="center" vertical="center"/>
      <protection hidden="1"/>
    </xf>
    <xf numFmtId="0" fontId="16" fillId="0" borderId="0" xfId="0" applyFont="1" applyProtection="1">
      <protection hidden="1"/>
    </xf>
    <xf numFmtId="0" fontId="44" fillId="0" borderId="49" xfId="2" applyFont="1" applyBorder="1" applyAlignment="1" applyProtection="1">
      <alignment horizontal="center" vertical="center"/>
      <protection locked="0" hidden="1"/>
    </xf>
    <xf numFmtId="0" fontId="45" fillId="4" borderId="27" xfId="2" applyFont="1" applyFill="1" applyBorder="1" applyAlignment="1" applyProtection="1">
      <alignment horizontal="center" vertical="center"/>
      <protection locked="0" hidden="1"/>
    </xf>
    <xf numFmtId="0" fontId="44" fillId="0" borderId="47" xfId="2" applyFont="1" applyBorder="1" applyAlignment="1" applyProtection="1">
      <alignment horizontal="center" vertical="center"/>
      <protection locked="0" hidden="1"/>
    </xf>
    <xf numFmtId="0" fontId="44" fillId="0" borderId="48" xfId="2" applyFont="1" applyBorder="1" applyAlignment="1" applyProtection="1">
      <alignment horizontal="center" vertical="center"/>
      <protection locked="0" hidden="1"/>
    </xf>
    <xf numFmtId="0" fontId="0" fillId="3" borderId="0" xfId="0" applyFill="1" applyAlignment="1" applyProtection="1">
      <alignment horizontal="center"/>
      <protection hidden="1"/>
    </xf>
    <xf numFmtId="0" fontId="31" fillId="3" borderId="0" xfId="0" applyFont="1" applyFill="1" applyAlignment="1" applyProtection="1">
      <alignment horizontal="center"/>
      <protection hidden="1"/>
    </xf>
    <xf numFmtId="0" fontId="8" fillId="3" borderId="0" xfId="0" applyFont="1" applyFill="1" applyAlignment="1" applyProtection="1">
      <alignment horizontal="center"/>
      <protection hidden="1"/>
    </xf>
    <xf numFmtId="0" fontId="18" fillId="3" borderId="0" xfId="0" applyFont="1" applyFill="1" applyAlignment="1" applyProtection="1">
      <alignment horizontal="center"/>
      <protection hidden="1"/>
    </xf>
    <xf numFmtId="0" fontId="40" fillId="2" borderId="14" xfId="2" applyFont="1" applyFill="1" applyBorder="1" applyAlignment="1" applyProtection="1">
      <alignment horizontal="center" vertical="center"/>
      <protection locked="0" hidden="1"/>
    </xf>
    <xf numFmtId="0" fontId="39" fillId="2" borderId="14" xfId="0" applyFont="1" applyFill="1" applyBorder="1" applyAlignment="1" applyProtection="1">
      <alignment horizontal="center" vertical="center" wrapText="1"/>
      <protection hidden="1"/>
    </xf>
    <xf numFmtId="0" fontId="42" fillId="3" borderId="23" xfId="0" applyFont="1" applyFill="1" applyBorder="1" applyAlignment="1" applyProtection="1">
      <alignment horizontal="center" vertical="center" wrapText="1"/>
      <protection hidden="1"/>
    </xf>
    <xf numFmtId="0" fontId="42" fillId="3" borderId="23" xfId="0" applyFont="1" applyFill="1" applyBorder="1" applyAlignment="1" applyProtection="1">
      <alignment horizontal="center" vertical="center"/>
      <protection hidden="1"/>
    </xf>
    <xf numFmtId="0" fontId="42" fillId="3" borderId="0" xfId="0" applyFont="1" applyFill="1" applyAlignment="1" applyProtection="1">
      <alignment horizontal="center" vertical="center"/>
      <protection hidden="1"/>
    </xf>
    <xf numFmtId="0" fontId="17" fillId="2" borderId="14" xfId="0" applyFont="1" applyFill="1" applyBorder="1" applyAlignment="1" applyProtection="1">
      <alignment horizontal="center" vertical="center"/>
      <protection hidden="1"/>
    </xf>
    <xf numFmtId="0" fontId="17" fillId="2" borderId="15" xfId="0" applyFont="1" applyFill="1" applyBorder="1" applyAlignment="1" applyProtection="1">
      <alignment horizontal="center" vertical="center"/>
      <protection hidden="1"/>
    </xf>
    <xf numFmtId="0" fontId="49" fillId="2" borderId="16" xfId="0" applyFont="1" applyFill="1" applyBorder="1" applyAlignment="1" applyProtection="1">
      <alignment horizontal="center" vertical="center" shrinkToFit="1"/>
      <protection hidden="1"/>
    </xf>
    <xf numFmtId="0" fontId="48" fillId="2" borderId="14" xfId="0" applyFont="1" applyFill="1" applyBorder="1" applyAlignment="1" applyProtection="1">
      <alignment horizontal="center" vertical="center"/>
      <protection hidden="1"/>
    </xf>
    <xf numFmtId="0" fontId="41" fillId="2" borderId="14" xfId="0" applyFont="1" applyFill="1" applyBorder="1" applyAlignment="1" applyProtection="1">
      <alignment horizontal="center" vertical="center"/>
      <protection hidden="1"/>
    </xf>
    <xf numFmtId="0" fontId="46" fillId="2" borderId="16" xfId="2" applyFont="1" applyFill="1" applyBorder="1" applyAlignment="1" applyProtection="1">
      <alignment horizontal="center" vertical="center" wrapText="1"/>
      <protection locked="0" hidden="1"/>
    </xf>
    <xf numFmtId="0" fontId="46" fillId="2" borderId="16" xfId="2" applyFont="1" applyFill="1" applyBorder="1" applyAlignment="1" applyProtection="1">
      <alignment horizontal="center" vertical="center"/>
      <protection locked="0" hidden="1"/>
    </xf>
    <xf numFmtId="0" fontId="46" fillId="2" borderId="14" xfId="2" applyFont="1" applyFill="1" applyBorder="1" applyAlignment="1" applyProtection="1">
      <alignment horizontal="center" vertical="center"/>
      <protection locked="0" hidden="1"/>
    </xf>
    <xf numFmtId="0" fontId="48" fillId="2" borderId="17" xfId="0" applyFont="1" applyFill="1" applyBorder="1" applyAlignment="1" applyProtection="1">
      <alignment horizontal="center" vertical="center"/>
      <protection hidden="1"/>
    </xf>
    <xf numFmtId="0" fontId="48" fillId="2" borderId="27" xfId="0" applyFont="1" applyFill="1" applyBorder="1" applyAlignment="1" applyProtection="1">
      <alignment horizontal="center" vertical="center"/>
      <protection hidden="1"/>
    </xf>
    <xf numFmtId="0" fontId="51" fillId="0" borderId="0" xfId="0" applyFont="1" applyAlignment="1" applyProtection="1">
      <alignment horizontal="center"/>
      <protection hidden="1"/>
    </xf>
    <xf numFmtId="0" fontId="50" fillId="0" borderId="0" xfId="0" applyFont="1" applyAlignment="1" applyProtection="1">
      <alignment horizontal="center" vertical="center"/>
      <protection hidden="1"/>
    </xf>
    <xf numFmtId="0" fontId="8" fillId="0" borderId="0" xfId="0" applyFont="1" applyAlignment="1" applyProtection="1">
      <alignment horizontal="center" vertical="top" wrapText="1"/>
      <protection hidden="1"/>
    </xf>
    <xf numFmtId="0" fontId="52" fillId="0" borderId="0" xfId="0" applyFont="1" applyAlignment="1" applyProtection="1">
      <alignment horizontal="center" vertical="center" wrapText="1"/>
      <protection hidden="1"/>
    </xf>
    <xf numFmtId="166" fontId="12" fillId="0" borderId="0" xfId="0" applyNumberFormat="1" applyFont="1" applyAlignment="1" applyProtection="1">
      <alignment horizontal="center" vertical="center"/>
      <protection hidden="1"/>
    </xf>
    <xf numFmtId="0" fontId="52" fillId="0" borderId="0" xfId="0" applyFont="1" applyAlignment="1" applyProtection="1">
      <alignment horizontal="center" vertical="center"/>
      <protection hidden="1"/>
    </xf>
    <xf numFmtId="164" fontId="12" fillId="0" borderId="0" xfId="0" applyNumberFormat="1" applyFont="1" applyAlignment="1" applyProtection="1">
      <alignment horizontal="center" vertical="center"/>
      <protection hidden="1"/>
    </xf>
    <xf numFmtId="164" fontId="7" fillId="0" borderId="0" xfId="0" applyNumberFormat="1" applyFont="1" applyAlignment="1" applyProtection="1">
      <alignment horizontal="center" vertical="center"/>
      <protection hidden="1"/>
    </xf>
    <xf numFmtId="166" fontId="12" fillId="0" borderId="0" xfId="0" applyNumberFormat="1" applyFont="1" applyAlignment="1" applyProtection="1">
      <alignment horizontal="left" vertical="center"/>
      <protection hidden="1"/>
    </xf>
    <xf numFmtId="166" fontId="12" fillId="0" borderId="0" xfId="0" applyNumberFormat="1" applyFont="1" applyAlignment="1" applyProtection="1">
      <alignment horizontal="right" vertical="center"/>
      <protection hidden="1"/>
    </xf>
    <xf numFmtId="0" fontId="15" fillId="0" borderId="8" xfId="0" applyFont="1" applyBorder="1" applyAlignment="1" applyProtection="1">
      <alignment horizontal="center" vertical="center"/>
      <protection hidden="1"/>
    </xf>
    <xf numFmtId="0" fontId="15" fillId="0" borderId="35" xfId="0" applyFont="1" applyBorder="1" applyAlignment="1" applyProtection="1">
      <alignment horizontal="center" vertical="center"/>
      <protection hidden="1"/>
    </xf>
    <xf numFmtId="0" fontId="15" fillId="0" borderId="9" xfId="0" applyFont="1" applyBorder="1" applyAlignment="1" applyProtection="1">
      <alignment horizontal="center" vertical="center"/>
      <protection hidden="1"/>
    </xf>
    <xf numFmtId="0" fontId="15" fillId="8" borderId="8" xfId="0" applyFont="1" applyFill="1" applyBorder="1" applyAlignment="1" applyProtection="1">
      <alignment horizontal="center" vertical="center"/>
      <protection hidden="1"/>
    </xf>
    <xf numFmtId="0" fontId="15" fillId="8" borderId="9" xfId="0" applyFont="1" applyFill="1" applyBorder="1" applyAlignment="1" applyProtection="1">
      <alignment horizontal="center" vertical="center"/>
      <protection hidden="1"/>
    </xf>
    <xf numFmtId="0" fontId="15" fillId="7" borderId="5" xfId="0" applyFont="1" applyFill="1" applyBorder="1" applyAlignment="1" applyProtection="1">
      <alignment horizontal="center" vertical="center"/>
      <protection hidden="1"/>
    </xf>
    <xf numFmtId="0" fontId="15" fillId="7" borderId="10" xfId="0" applyFont="1" applyFill="1" applyBorder="1" applyAlignment="1" applyProtection="1">
      <alignment horizontal="center" vertical="center"/>
      <protection hidden="1"/>
    </xf>
    <xf numFmtId="166" fontId="15" fillId="0" borderId="8" xfId="0" applyNumberFormat="1" applyFont="1" applyBorder="1" applyAlignment="1" applyProtection="1">
      <alignment horizontal="center" vertical="center"/>
      <protection hidden="1"/>
    </xf>
    <xf numFmtId="166" fontId="15" fillId="0" borderId="9" xfId="0" applyNumberFormat="1" applyFont="1" applyBorder="1" applyAlignment="1" applyProtection="1">
      <alignment horizontal="center" vertical="center"/>
      <protection hidden="1"/>
    </xf>
    <xf numFmtId="166" fontId="15" fillId="0" borderId="5" xfId="0" applyNumberFormat="1" applyFont="1" applyBorder="1" applyAlignment="1" applyProtection="1">
      <alignment horizontal="center" vertical="center"/>
      <protection hidden="1"/>
    </xf>
    <xf numFmtId="0" fontId="15" fillId="0" borderId="10" xfId="0" applyFont="1" applyBorder="1" applyAlignment="1" applyProtection="1">
      <alignment horizontal="center" vertical="center"/>
      <protection hidden="1"/>
    </xf>
    <xf numFmtId="0" fontId="5" fillId="5" borderId="42" xfId="0" applyFont="1" applyFill="1" applyBorder="1" applyAlignment="1" applyProtection="1">
      <alignment horizontal="center" vertical="center" shrinkToFit="1"/>
      <protection hidden="1"/>
    </xf>
    <xf numFmtId="0" fontId="5" fillId="5" borderId="30" xfId="0" applyFont="1" applyFill="1" applyBorder="1" applyAlignment="1" applyProtection="1">
      <alignment horizontal="center" vertical="center" shrinkToFit="1"/>
      <protection hidden="1"/>
    </xf>
    <xf numFmtId="0" fontId="5" fillId="5" borderId="43" xfId="0" applyFont="1" applyFill="1" applyBorder="1" applyAlignment="1" applyProtection="1">
      <alignment horizontal="center" vertical="center" shrinkToFit="1"/>
      <protection hidden="1"/>
    </xf>
    <xf numFmtId="0" fontId="5" fillId="5" borderId="32" xfId="0" applyFont="1" applyFill="1" applyBorder="1" applyAlignment="1" applyProtection="1">
      <alignment horizontal="center" vertical="center" shrinkToFit="1"/>
      <protection hidden="1"/>
    </xf>
    <xf numFmtId="0" fontId="15" fillId="8" borderId="28" xfId="0" applyFont="1" applyFill="1" applyBorder="1" applyAlignment="1" applyProtection="1">
      <alignment horizontal="center" vertical="center"/>
      <protection hidden="1"/>
    </xf>
    <xf numFmtId="0" fontId="15" fillId="7" borderId="28" xfId="0" applyFont="1" applyFill="1" applyBorder="1" applyAlignment="1" applyProtection="1">
      <alignment horizontal="center" vertical="center"/>
      <protection hidden="1"/>
    </xf>
    <xf numFmtId="0" fontId="15" fillId="7" borderId="8" xfId="0" applyFont="1" applyFill="1" applyBorder="1" applyAlignment="1" applyProtection="1">
      <alignment horizontal="center" vertical="center"/>
      <protection hidden="1"/>
    </xf>
    <xf numFmtId="0" fontId="15" fillId="7" borderId="9" xfId="0" applyFont="1" applyFill="1" applyBorder="1" applyAlignment="1" applyProtection="1">
      <alignment horizontal="center" vertical="center"/>
      <protection hidden="1"/>
    </xf>
    <xf numFmtId="0" fontId="5" fillId="9" borderId="6" xfId="0" applyFont="1" applyFill="1" applyBorder="1" applyAlignment="1" applyProtection="1">
      <alignment horizontal="center" vertical="center"/>
      <protection locked="0" hidden="1"/>
    </xf>
    <xf numFmtId="0" fontId="5" fillId="9" borderId="7" xfId="0" applyFont="1" applyFill="1" applyBorder="1" applyAlignment="1" applyProtection="1">
      <alignment horizontal="center" vertical="center"/>
      <protection locked="0" hidden="1"/>
    </xf>
    <xf numFmtId="0" fontId="5" fillId="9" borderId="11" xfId="0" applyFont="1" applyFill="1" applyBorder="1" applyAlignment="1" applyProtection="1">
      <alignment horizontal="center" vertical="center"/>
      <protection locked="0" hidden="1"/>
    </xf>
    <xf numFmtId="0" fontId="5" fillId="9" borderId="12" xfId="0" applyFont="1" applyFill="1" applyBorder="1" applyAlignment="1" applyProtection="1">
      <alignment horizontal="center" vertical="center"/>
      <protection locked="0" hidden="1"/>
    </xf>
    <xf numFmtId="0" fontId="5" fillId="9" borderId="5" xfId="0" applyFont="1" applyFill="1" applyBorder="1" applyAlignment="1" applyProtection="1">
      <alignment horizontal="center" vertical="center"/>
      <protection locked="0" hidden="1"/>
    </xf>
    <xf numFmtId="0" fontId="5" fillId="9" borderId="10" xfId="0" applyFont="1" applyFill="1" applyBorder="1" applyAlignment="1" applyProtection="1">
      <alignment horizontal="center" vertical="center"/>
      <protection locked="0" hidden="1"/>
    </xf>
    <xf numFmtId="0" fontId="7" fillId="0" borderId="3" xfId="0" applyFont="1" applyBorder="1" applyAlignment="1" applyProtection="1">
      <alignment horizontal="center" vertical="top" wrapText="1"/>
      <protection hidden="1"/>
    </xf>
    <xf numFmtId="0" fontId="7" fillId="0" borderId="6" xfId="0" applyFont="1" applyBorder="1" applyAlignment="1" applyProtection="1">
      <alignment horizontal="center" vertical="top" wrapText="1"/>
      <protection hidden="1"/>
    </xf>
    <xf numFmtId="0" fontId="7" fillId="0" borderId="7" xfId="0" applyFont="1" applyBorder="1" applyAlignment="1" applyProtection="1">
      <alignment horizontal="center" vertical="top" wrapText="1"/>
      <protection hidden="1"/>
    </xf>
    <xf numFmtId="0" fontId="7" fillId="0" borderId="4" xfId="0" applyFont="1" applyBorder="1" applyAlignment="1" applyProtection="1">
      <alignment horizontal="center" vertical="top" wrapText="1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166" fontId="5" fillId="0" borderId="44" xfId="0" applyNumberFormat="1" applyFont="1" applyBorder="1" applyAlignment="1" applyProtection="1">
      <alignment horizontal="center" vertical="center"/>
      <protection hidden="1"/>
    </xf>
    <xf numFmtId="0" fontId="5" fillId="0" borderId="45" xfId="0" applyFont="1" applyBorder="1" applyAlignment="1" applyProtection="1">
      <alignment horizontal="center" vertical="center"/>
      <protection hidden="1"/>
    </xf>
    <xf numFmtId="166" fontId="5" fillId="0" borderId="28" xfId="0" applyNumberFormat="1" applyFont="1" applyBorder="1" applyAlignment="1" applyProtection="1">
      <alignment horizontal="center" vertical="center"/>
      <protection hidden="1"/>
    </xf>
    <xf numFmtId="0" fontId="5" fillId="0" borderId="46" xfId="0" applyFont="1" applyBorder="1" applyAlignment="1" applyProtection="1">
      <alignment horizontal="center" vertical="center"/>
      <protection hidden="1"/>
    </xf>
    <xf numFmtId="166" fontId="15" fillId="0" borderId="28" xfId="0" applyNumberFormat="1" applyFont="1" applyBorder="1" applyAlignment="1" applyProtection="1">
      <alignment horizontal="center" vertical="center"/>
      <protection hidden="1"/>
    </xf>
    <xf numFmtId="166" fontId="15" fillId="0" borderId="46" xfId="0" applyNumberFormat="1" applyFont="1" applyBorder="1" applyAlignment="1" applyProtection="1">
      <alignment horizontal="center" vertical="center"/>
      <protection hidden="1"/>
    </xf>
    <xf numFmtId="0" fontId="15" fillId="0" borderId="36" xfId="0" applyFont="1" applyBorder="1" applyAlignment="1" applyProtection="1">
      <alignment horizontal="center" vertical="center"/>
      <protection hidden="1"/>
    </xf>
    <xf numFmtId="0" fontId="15" fillId="0" borderId="37" xfId="0" applyFont="1" applyBorder="1" applyAlignment="1" applyProtection="1">
      <alignment horizontal="center" vertical="center"/>
      <protection hidden="1"/>
    </xf>
    <xf numFmtId="0" fontId="15" fillId="0" borderId="38" xfId="0" applyFont="1" applyBorder="1" applyAlignment="1" applyProtection="1">
      <alignment horizontal="center" vertical="center"/>
      <protection hidden="1"/>
    </xf>
    <xf numFmtId="0" fontId="15" fillId="0" borderId="33" xfId="0" applyFont="1" applyBorder="1" applyAlignment="1" applyProtection="1">
      <alignment horizontal="center" vertical="center"/>
      <protection hidden="1"/>
    </xf>
    <xf numFmtId="0" fontId="15" fillId="0" borderId="39" xfId="0" applyFont="1" applyBorder="1" applyAlignment="1" applyProtection="1">
      <alignment horizontal="center" vertical="center"/>
      <protection hidden="1"/>
    </xf>
    <xf numFmtId="0" fontId="15" fillId="0" borderId="34" xfId="0" applyFont="1" applyBorder="1" applyAlignment="1" applyProtection="1">
      <alignment horizontal="center" vertical="center"/>
      <protection hidden="1"/>
    </xf>
    <xf numFmtId="0" fontId="7" fillId="9" borderId="44" xfId="0" applyFont="1" applyFill="1" applyBorder="1" applyAlignment="1" applyProtection="1">
      <alignment horizontal="center" vertical="center" wrapText="1" shrinkToFit="1"/>
      <protection hidden="1"/>
    </xf>
    <xf numFmtId="0" fontId="7" fillId="9" borderId="28" xfId="0" applyFont="1" applyFill="1" applyBorder="1" applyAlignment="1" applyProtection="1">
      <alignment horizontal="center" vertical="center" shrinkToFit="1"/>
      <protection hidden="1"/>
    </xf>
    <xf numFmtId="0" fontId="7" fillId="9" borderId="44" xfId="0" applyFont="1" applyFill="1" applyBorder="1" applyAlignment="1" applyProtection="1">
      <alignment horizontal="center" vertical="center" shrinkToFit="1"/>
      <protection hidden="1"/>
    </xf>
    <xf numFmtId="0" fontId="2" fillId="0" borderId="0" xfId="0" applyFont="1" applyAlignment="1" applyProtection="1">
      <alignment horizontal="center" vertical="center"/>
      <protection hidden="1"/>
    </xf>
    <xf numFmtId="0" fontId="5" fillId="0" borderId="2" xfId="0" applyFont="1" applyBorder="1" applyAlignment="1" applyProtection="1">
      <alignment horizontal="center" vertical="center"/>
      <protection hidden="1"/>
    </xf>
    <xf numFmtId="0" fontId="5" fillId="0" borderId="3" xfId="0" applyFont="1" applyBorder="1" applyAlignment="1" applyProtection="1">
      <alignment horizontal="center" vertical="center"/>
      <protection hidden="1"/>
    </xf>
    <xf numFmtId="17" fontId="4" fillId="5" borderId="8" xfId="0" applyNumberFormat="1" applyFont="1" applyFill="1" applyBorder="1" applyAlignment="1" applyProtection="1">
      <alignment horizontal="center" vertical="center"/>
      <protection hidden="1"/>
    </xf>
    <xf numFmtId="0" fontId="4" fillId="5" borderId="9" xfId="0" applyFont="1" applyFill="1" applyBorder="1" applyAlignment="1" applyProtection="1">
      <alignment horizontal="center" vertical="center"/>
      <protection hidden="1"/>
    </xf>
    <xf numFmtId="0" fontId="5" fillId="0" borderId="4" xfId="0" applyFont="1" applyBorder="1" applyAlignment="1" applyProtection="1">
      <alignment horizontal="center" vertical="center"/>
      <protection hidden="1"/>
    </xf>
    <xf numFmtId="0" fontId="10" fillId="0" borderId="0" xfId="0" applyFont="1" applyAlignment="1" applyProtection="1">
      <alignment horizontal="center" vertical="center"/>
      <protection hidden="1"/>
    </xf>
    <xf numFmtId="164" fontId="3" fillId="0" borderId="0" xfId="0" applyNumberFormat="1" applyFont="1" applyAlignment="1" applyProtection="1">
      <alignment horizontal="center" vertical="center"/>
      <protection hidden="1"/>
    </xf>
    <xf numFmtId="164" fontId="4" fillId="9" borderId="2" xfId="0" applyNumberFormat="1" applyFont="1" applyFill="1" applyBorder="1" applyAlignment="1" applyProtection="1">
      <alignment horizontal="center" vertical="center"/>
      <protection hidden="1"/>
    </xf>
    <xf numFmtId="164" fontId="4" fillId="9" borderId="3" xfId="0" applyNumberFormat="1" applyFont="1" applyFill="1" applyBorder="1" applyAlignment="1" applyProtection="1">
      <alignment horizontal="center" vertical="center"/>
      <protection hidden="1"/>
    </xf>
    <xf numFmtId="0" fontId="4" fillId="0" borderId="0" xfId="0" applyFont="1" applyAlignment="1" applyProtection="1">
      <alignment horizontal="center" vertical="center"/>
      <protection hidden="1"/>
    </xf>
    <xf numFmtId="0" fontId="4" fillId="5" borderId="3" xfId="0" applyFont="1" applyFill="1" applyBorder="1" applyAlignment="1" applyProtection="1">
      <alignment horizontal="center" vertical="center"/>
      <protection locked="0" hidden="1"/>
    </xf>
    <xf numFmtId="0" fontId="4" fillId="5" borderId="4" xfId="0" applyFont="1" applyFill="1" applyBorder="1" applyAlignment="1" applyProtection="1">
      <alignment horizontal="center" vertical="center"/>
      <protection locked="0" hidden="1"/>
    </xf>
    <xf numFmtId="0" fontId="4" fillId="5" borderId="2" xfId="0" applyFont="1" applyFill="1" applyBorder="1" applyAlignment="1" applyProtection="1">
      <alignment horizontal="center" vertical="center"/>
      <protection locked="0" hidden="1"/>
    </xf>
    <xf numFmtId="0" fontId="5" fillId="9" borderId="0" xfId="0" applyFont="1" applyFill="1" applyAlignment="1" applyProtection="1">
      <alignment horizontal="center" vertical="center"/>
      <protection locked="0" hidden="1"/>
    </xf>
    <xf numFmtId="0" fontId="5" fillId="0" borderId="1" xfId="0" applyFont="1" applyBorder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17" fontId="5" fillId="5" borderId="6" xfId="0" applyNumberFormat="1" applyFont="1" applyFill="1" applyBorder="1" applyAlignment="1" applyProtection="1">
      <alignment horizontal="center" vertical="center"/>
      <protection hidden="1"/>
    </xf>
    <xf numFmtId="17" fontId="5" fillId="5" borderId="10" xfId="0" applyNumberFormat="1" applyFont="1" applyFill="1" applyBorder="1" applyAlignment="1" applyProtection="1">
      <alignment horizontal="center" vertical="center"/>
      <protection hidden="1"/>
    </xf>
    <xf numFmtId="17" fontId="4" fillId="5" borderId="1" xfId="0" applyNumberFormat="1" applyFont="1" applyFill="1" applyBorder="1" applyAlignment="1" applyProtection="1">
      <alignment horizontal="center" vertical="center"/>
      <protection hidden="1"/>
    </xf>
    <xf numFmtId="0" fontId="4" fillId="5" borderId="1" xfId="0" applyFont="1" applyFill="1" applyBorder="1" applyAlignment="1" applyProtection="1">
      <alignment horizontal="center" vertical="center"/>
      <protection locked="0" hidden="1"/>
    </xf>
    <xf numFmtId="0" fontId="5" fillId="9" borderId="1" xfId="0" applyFont="1" applyFill="1" applyBorder="1" applyAlignment="1" applyProtection="1">
      <alignment horizontal="center" vertical="center" wrapText="1"/>
      <protection hidden="1"/>
    </xf>
    <xf numFmtId="0" fontId="13" fillId="0" borderId="1" xfId="0" applyFont="1" applyBorder="1" applyAlignment="1" applyProtection="1">
      <alignment horizontal="center" vertical="top" wrapText="1"/>
      <protection hidden="1"/>
    </xf>
    <xf numFmtId="165" fontId="13" fillId="0" borderId="1" xfId="0" applyNumberFormat="1" applyFont="1" applyBorder="1" applyAlignment="1" applyProtection="1">
      <alignment horizontal="center" vertical="center"/>
      <protection hidden="1"/>
    </xf>
    <xf numFmtId="166" fontId="13" fillId="0" borderId="1" xfId="0" applyNumberFormat="1" applyFont="1" applyBorder="1" applyAlignment="1" applyProtection="1">
      <alignment horizontal="center" vertical="center"/>
      <protection hidden="1"/>
    </xf>
    <xf numFmtId="0" fontId="13" fillId="0" borderId="1" xfId="0" applyFont="1" applyBorder="1" applyAlignment="1" applyProtection="1">
      <alignment horizontal="center" vertical="center"/>
      <protection hidden="1"/>
    </xf>
    <xf numFmtId="0" fontId="7" fillId="9" borderId="28" xfId="0" applyFont="1" applyFill="1" applyBorder="1" applyAlignment="1" applyProtection="1">
      <alignment horizontal="center" vertical="center" wrapText="1" shrinkToFit="1"/>
      <protection hidden="1"/>
    </xf>
    <xf numFmtId="0" fontId="5" fillId="5" borderId="29" xfId="0" applyFont="1" applyFill="1" applyBorder="1" applyAlignment="1" applyProtection="1">
      <alignment horizontal="center" vertical="center" shrinkToFit="1"/>
      <protection hidden="1"/>
    </xf>
    <xf numFmtId="0" fontId="5" fillId="5" borderId="31" xfId="0" applyFont="1" applyFill="1" applyBorder="1" applyAlignment="1" applyProtection="1">
      <alignment horizontal="center" vertical="center" shrinkToFit="1"/>
      <protection hidden="1"/>
    </xf>
    <xf numFmtId="0" fontId="5" fillId="0" borderId="28" xfId="0" applyFont="1" applyBorder="1" applyAlignment="1" applyProtection="1">
      <alignment horizontal="center" vertical="center"/>
      <protection hidden="1"/>
    </xf>
    <xf numFmtId="0" fontId="5" fillId="0" borderId="6" xfId="0" applyFont="1" applyBorder="1" applyAlignment="1" applyProtection="1">
      <alignment horizontal="center" vertical="center"/>
      <protection hidden="1"/>
    </xf>
    <xf numFmtId="166" fontId="15" fillId="0" borderId="2" xfId="0" applyNumberFormat="1" applyFont="1" applyBorder="1" applyAlignment="1" applyProtection="1">
      <alignment horizontal="center" vertical="center"/>
      <protection hidden="1"/>
    </xf>
    <xf numFmtId="0" fontId="15" fillId="0" borderId="4" xfId="0" applyFont="1" applyBorder="1" applyAlignment="1" applyProtection="1">
      <alignment horizontal="center" vertical="center"/>
      <protection hidden="1"/>
    </xf>
    <xf numFmtId="166" fontId="15" fillId="0" borderId="4" xfId="0" applyNumberFormat="1" applyFont="1" applyBorder="1" applyAlignment="1" applyProtection="1">
      <alignment horizontal="center" vertical="center"/>
      <protection hidden="1"/>
    </xf>
    <xf numFmtId="0" fontId="5" fillId="9" borderId="5" xfId="0" applyFont="1" applyFill="1" applyBorder="1" applyAlignment="1" applyProtection="1">
      <alignment horizontal="center" vertical="center" wrapText="1"/>
      <protection hidden="1"/>
    </xf>
    <xf numFmtId="0" fontId="5" fillId="9" borderId="7" xfId="0" applyFont="1" applyFill="1" applyBorder="1" applyAlignment="1" applyProtection="1">
      <alignment horizontal="center" vertical="center"/>
      <protection hidden="1"/>
    </xf>
    <xf numFmtId="0" fontId="5" fillId="9" borderId="41" xfId="0" applyFont="1" applyFill="1" applyBorder="1" applyAlignment="1" applyProtection="1">
      <alignment horizontal="center" vertical="center"/>
      <protection hidden="1"/>
    </xf>
    <xf numFmtId="0" fontId="5" fillId="9" borderId="13" xfId="0" applyFont="1" applyFill="1" applyBorder="1" applyAlignment="1" applyProtection="1">
      <alignment horizontal="center" vertical="center"/>
      <protection hidden="1"/>
    </xf>
    <xf numFmtId="0" fontId="5" fillId="9" borderId="10" xfId="0" applyFont="1" applyFill="1" applyBorder="1" applyAlignment="1" applyProtection="1">
      <alignment horizontal="center" vertical="center"/>
      <protection hidden="1"/>
    </xf>
    <xf numFmtId="0" fontId="5" fillId="9" borderId="12" xfId="0" applyFont="1" applyFill="1" applyBorder="1" applyAlignment="1" applyProtection="1">
      <alignment horizontal="center" vertical="center"/>
      <protection hidden="1"/>
    </xf>
    <xf numFmtId="0" fontId="15" fillId="0" borderId="2" xfId="0" applyFont="1" applyBorder="1" applyAlignment="1" applyProtection="1">
      <alignment horizontal="center" vertical="center"/>
      <protection hidden="1"/>
    </xf>
    <xf numFmtId="0" fontId="4" fillId="7" borderId="5" xfId="0" applyFont="1" applyFill="1" applyBorder="1" applyAlignment="1" applyProtection="1">
      <alignment horizontal="center" vertical="center"/>
      <protection hidden="1"/>
    </xf>
    <xf numFmtId="0" fontId="4" fillId="7" borderId="7" xfId="0" applyFont="1" applyFill="1" applyBorder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top"/>
      <protection hidden="1"/>
    </xf>
    <xf numFmtId="0" fontId="2" fillId="0" borderId="1" xfId="0" applyFont="1" applyBorder="1" applyAlignment="1" applyProtection="1">
      <alignment horizontal="center" vertical="center" wrapText="1"/>
      <protection hidden="1"/>
    </xf>
    <xf numFmtId="0" fontId="2" fillId="5" borderId="1" xfId="0" applyFont="1" applyFill="1" applyBorder="1" applyAlignment="1" applyProtection="1">
      <alignment horizontal="center" vertical="center" wrapText="1"/>
      <protection hidden="1"/>
    </xf>
    <xf numFmtId="0" fontId="2" fillId="5" borderId="2" xfId="0" applyFont="1" applyFill="1" applyBorder="1" applyAlignment="1" applyProtection="1">
      <alignment horizontal="center" vertical="center" wrapText="1"/>
      <protection hidden="1"/>
    </xf>
    <xf numFmtId="0" fontId="2" fillId="5" borderId="4" xfId="0" applyFont="1" applyFill="1" applyBorder="1" applyAlignment="1" applyProtection="1">
      <alignment horizontal="center" vertical="center" wrapText="1"/>
      <protection hidden="1"/>
    </xf>
    <xf numFmtId="2" fontId="2" fillId="0" borderId="5" xfId="1" applyNumberFormat="1" applyFont="1" applyFill="1" applyBorder="1" applyAlignment="1" applyProtection="1">
      <alignment horizontal="left" vertical="center" wrapText="1"/>
      <protection hidden="1"/>
    </xf>
    <xf numFmtId="2" fontId="2" fillId="0" borderId="10" xfId="1" applyNumberFormat="1" applyFont="1" applyFill="1" applyBorder="1" applyAlignment="1" applyProtection="1">
      <alignment horizontal="left" vertical="center" wrapText="1"/>
      <protection hidden="1"/>
    </xf>
    <xf numFmtId="166" fontId="8" fillId="0" borderId="7" xfId="1" applyNumberFormat="1" applyFont="1" applyFill="1" applyBorder="1" applyAlignment="1" applyProtection="1">
      <alignment horizontal="right" vertical="center" wrapText="1"/>
      <protection hidden="1"/>
    </xf>
    <xf numFmtId="166" fontId="8" fillId="0" borderId="12" xfId="1" applyNumberFormat="1" applyFont="1" applyFill="1" applyBorder="1" applyAlignment="1" applyProtection="1">
      <alignment horizontal="right" vertical="center" wrapText="1"/>
      <protection hidden="1"/>
    </xf>
    <xf numFmtId="2" fontId="2" fillId="0" borderId="5" xfId="0" applyNumberFormat="1" applyFont="1" applyBorder="1" applyAlignment="1" applyProtection="1">
      <alignment horizontal="left" vertical="center" wrapText="1"/>
      <protection hidden="1"/>
    </xf>
    <xf numFmtId="2" fontId="2" fillId="0" borderId="10" xfId="0" applyNumberFormat="1" applyFont="1" applyBorder="1" applyAlignment="1" applyProtection="1">
      <alignment horizontal="left" vertical="center" wrapText="1"/>
      <protection hidden="1"/>
    </xf>
    <xf numFmtId="166" fontId="8" fillId="0" borderId="7" xfId="0" applyNumberFormat="1" applyFont="1" applyBorder="1" applyAlignment="1" applyProtection="1">
      <alignment horizontal="right" vertical="center" wrapText="1"/>
      <protection hidden="1"/>
    </xf>
    <xf numFmtId="166" fontId="8" fillId="0" borderId="12" xfId="0" applyNumberFormat="1" applyFont="1" applyBorder="1" applyAlignment="1" applyProtection="1">
      <alignment horizontal="right" vertical="center" wrapText="1"/>
      <protection hidden="1"/>
    </xf>
    <xf numFmtId="2" fontId="21" fillId="0" borderId="0" xfId="0" applyNumberFormat="1" applyFont="1" applyAlignment="1" applyProtection="1">
      <alignment horizontal="center" vertical="center" wrapText="1"/>
      <protection hidden="1"/>
    </xf>
    <xf numFmtId="0" fontId="21" fillId="0" borderId="0" xfId="0" applyFont="1" applyAlignment="1" applyProtection="1">
      <alignment horizontal="center" vertical="center" wrapText="1"/>
      <protection hidden="1"/>
    </xf>
    <xf numFmtId="17" fontId="14" fillId="0" borderId="0" xfId="0" applyNumberFormat="1" applyFont="1" applyAlignment="1" applyProtection="1">
      <alignment horizontal="center" vertical="center" wrapText="1"/>
      <protection hidden="1"/>
    </xf>
    <xf numFmtId="165" fontId="9" fillId="0" borderId="0" xfId="0" applyNumberFormat="1" applyFont="1" applyAlignment="1" applyProtection="1">
      <alignment horizontal="center" vertical="center"/>
      <protection hidden="1"/>
    </xf>
    <xf numFmtId="164" fontId="21" fillId="0" borderId="0" xfId="0" applyNumberFormat="1" applyFont="1" applyAlignment="1" applyProtection="1">
      <alignment horizontal="center" vertical="center"/>
      <protection hidden="1"/>
    </xf>
    <xf numFmtId="0" fontId="13" fillId="0" borderId="0" xfId="0" applyFont="1" applyAlignment="1" applyProtection="1">
      <alignment horizontal="center" vertical="top"/>
      <protection hidden="1"/>
    </xf>
    <xf numFmtId="166" fontId="15" fillId="0" borderId="0" xfId="0" applyNumberFormat="1" applyFont="1" applyAlignment="1" applyProtection="1">
      <alignment horizontal="center" vertical="center"/>
      <protection hidden="1"/>
    </xf>
    <xf numFmtId="0" fontId="15" fillId="0" borderId="0" xfId="0" applyFont="1" applyAlignment="1" applyProtection="1">
      <alignment horizontal="center" vertical="center"/>
      <protection hidden="1"/>
    </xf>
    <xf numFmtId="0" fontId="20" fillId="0" borderId="0" xfId="0" applyFont="1" applyAlignment="1" applyProtection="1">
      <alignment horizontal="center" vertical="center"/>
      <protection hidden="1"/>
    </xf>
    <xf numFmtId="0" fontId="12" fillId="5" borderId="0" xfId="0" applyFont="1" applyFill="1" applyAlignment="1" applyProtection="1">
      <alignment horizontal="center" vertical="center" wrapText="1"/>
      <protection hidden="1"/>
    </xf>
    <xf numFmtId="0" fontId="2" fillId="6" borderId="1" xfId="0" applyFont="1" applyFill="1" applyBorder="1" applyAlignment="1" applyProtection="1">
      <alignment horizontal="center" vertical="center" wrapText="1"/>
      <protection hidden="1"/>
    </xf>
    <xf numFmtId="0" fontId="22" fillId="0" borderId="0" xfId="0" applyFont="1" applyAlignment="1" applyProtection="1">
      <alignment horizontal="center" vertical="center"/>
      <protection hidden="1"/>
    </xf>
    <xf numFmtId="1" fontId="2" fillId="0" borderId="1" xfId="0" applyNumberFormat="1" applyFont="1" applyBorder="1" applyAlignment="1" applyProtection="1">
      <alignment horizontal="center" vertical="center" wrapText="1"/>
      <protection hidden="1"/>
    </xf>
    <xf numFmtId="0" fontId="5" fillId="0" borderId="10" xfId="0" applyFont="1" applyBorder="1" applyAlignment="1" applyProtection="1">
      <alignment horizontal="center" vertical="center"/>
      <protection hidden="1"/>
    </xf>
    <xf numFmtId="0" fontId="5" fillId="0" borderId="12" xfId="0" applyFont="1" applyBorder="1" applyAlignment="1" applyProtection="1">
      <alignment horizontal="center" vertical="center"/>
      <protection hidden="1"/>
    </xf>
    <xf numFmtId="164" fontId="4" fillId="7" borderId="10" xfId="0" applyNumberFormat="1" applyFont="1" applyFill="1" applyBorder="1" applyAlignment="1" applyProtection="1">
      <alignment horizontal="center" vertical="center"/>
      <protection hidden="1"/>
    </xf>
    <xf numFmtId="164" fontId="4" fillId="7" borderId="12" xfId="0" applyNumberFormat="1" applyFont="1" applyFill="1" applyBorder="1" applyAlignment="1" applyProtection="1">
      <alignment horizontal="center" vertical="center"/>
      <protection hidden="1"/>
    </xf>
    <xf numFmtId="0" fontId="2" fillId="7" borderId="5" xfId="0" applyFont="1" applyFill="1" applyBorder="1" applyAlignment="1" applyProtection="1">
      <alignment horizontal="center" wrapText="1"/>
      <protection hidden="1"/>
    </xf>
    <xf numFmtId="0" fontId="2" fillId="7" borderId="7" xfId="0" applyFont="1" applyFill="1" applyBorder="1" applyAlignment="1" applyProtection="1">
      <alignment horizontal="center" wrapText="1"/>
      <protection hidden="1"/>
    </xf>
    <xf numFmtId="0" fontId="2" fillId="7" borderId="41" xfId="0" applyFont="1" applyFill="1" applyBorder="1" applyAlignment="1" applyProtection="1">
      <alignment horizontal="center" vertical="center" wrapText="1"/>
      <protection hidden="1"/>
    </xf>
    <xf numFmtId="0" fontId="2" fillId="7" borderId="13" xfId="0" applyFont="1" applyFill="1" applyBorder="1" applyAlignment="1" applyProtection="1">
      <alignment horizontal="center" vertical="center" wrapText="1"/>
      <protection hidden="1"/>
    </xf>
    <xf numFmtId="0" fontId="3" fillId="7" borderId="10" xfId="0" applyFont="1" applyFill="1" applyBorder="1" applyAlignment="1" applyProtection="1">
      <alignment horizontal="center" vertical="top" wrapText="1"/>
      <protection hidden="1"/>
    </xf>
    <xf numFmtId="0" fontId="3" fillId="7" borderId="12" xfId="0" applyFont="1" applyFill="1" applyBorder="1" applyAlignment="1" applyProtection="1">
      <alignment horizontal="center" vertical="top" wrapText="1"/>
      <protection hidden="1"/>
    </xf>
    <xf numFmtId="0" fontId="3" fillId="7" borderId="10" xfId="0" applyFont="1" applyFill="1" applyBorder="1" applyAlignment="1" applyProtection="1">
      <alignment horizontal="center" wrapText="1"/>
      <protection hidden="1"/>
    </xf>
    <xf numFmtId="0" fontId="3" fillId="7" borderId="12" xfId="0" applyFont="1" applyFill="1" applyBorder="1" applyAlignment="1" applyProtection="1">
      <alignment horizontal="center" wrapText="1"/>
      <protection hidden="1"/>
    </xf>
    <xf numFmtId="0" fontId="5" fillId="0" borderId="9" xfId="0" applyFont="1" applyBorder="1" applyAlignment="1" applyProtection="1">
      <alignment horizontal="center" vertical="center"/>
      <protection hidden="1"/>
    </xf>
    <xf numFmtId="0" fontId="4" fillId="7" borderId="10" xfId="0" applyFont="1" applyFill="1" applyBorder="1" applyAlignment="1" applyProtection="1">
      <alignment horizontal="center" vertical="center"/>
      <protection hidden="1"/>
    </xf>
    <xf numFmtId="0" fontId="4" fillId="7" borderId="12" xfId="0" applyFont="1" applyFill="1" applyBorder="1" applyAlignment="1" applyProtection="1">
      <alignment horizontal="center" vertical="center"/>
      <protection hidden="1"/>
    </xf>
    <xf numFmtId="0" fontId="16" fillId="4" borderId="27" xfId="2" applyFont="1" applyFill="1" applyBorder="1" applyAlignment="1" applyProtection="1">
      <alignment horizontal="center" vertical="center"/>
      <protection locked="0" hidden="1"/>
    </xf>
    <xf numFmtId="0" fontId="54" fillId="2" borderId="14" xfId="2" applyFont="1" applyFill="1" applyBorder="1" applyAlignment="1" applyProtection="1">
      <alignment horizontal="center" vertical="center"/>
      <protection locked="0" hidden="1"/>
    </xf>
    <xf numFmtId="0" fontId="53" fillId="2" borderId="50" xfId="2" applyFont="1" applyFill="1" applyBorder="1" applyAlignment="1" applyProtection="1">
      <alignment horizontal="center" vertical="center"/>
      <protection locked="0" hidden="1"/>
    </xf>
    <xf numFmtId="0" fontId="53" fillId="2" borderId="51" xfId="2" applyFont="1" applyFill="1" applyBorder="1" applyAlignment="1" applyProtection="1">
      <alignment horizontal="center" vertical="center"/>
      <protection locked="0" hidden="1"/>
    </xf>
    <xf numFmtId="0" fontId="53" fillId="2" borderId="52" xfId="2" applyFont="1" applyFill="1" applyBorder="1" applyAlignment="1" applyProtection="1">
      <alignment horizontal="center" vertical="center"/>
      <protection locked="0" hidden="1"/>
    </xf>
    <xf numFmtId="0" fontId="53" fillId="2" borderId="53" xfId="2" applyFont="1" applyFill="1" applyBorder="1" applyAlignment="1" applyProtection="1">
      <alignment horizontal="center" vertical="center"/>
      <protection locked="0" hidden="1"/>
    </xf>
    <xf numFmtId="0" fontId="47" fillId="10" borderId="15" xfId="0" applyFont="1" applyFill="1" applyBorder="1" applyAlignment="1" applyProtection="1">
      <alignment horizontal="center" vertical="center"/>
      <protection locked="0" hidden="1"/>
    </xf>
  </cellXfs>
  <cellStyles count="3">
    <cellStyle name="Percent" xfId="1" builtinId="5"/>
    <cellStyle name="ارتباط تشعبي" xfId="2" builtinId="8"/>
    <cellStyle name="عادي" xfId="0" builtinId="0"/>
  </cellStyles>
  <dxfs count="0"/>
  <tableStyles count="0" defaultTableStyle="TableStyleMedium2" defaultPivotStyle="PivotStyleLight16"/>
  <colors>
    <mruColors>
      <color rgb="FF6C8D8E"/>
      <color rgb="FF739495"/>
      <color rgb="FFFF6969"/>
      <color rgb="FFF1A377"/>
      <color rgb="FFCEDDE4"/>
      <color rgb="FFD7E3E9"/>
      <color rgb="FFBACFD8"/>
      <color rgb="FFACC5D0"/>
      <color rgb="FF9AB8C6"/>
      <color rgb="FFAEC7D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8421662313052536"/>
          <c:y val="0.11402945127614574"/>
          <c:w val="0.56265287980250189"/>
          <c:h val="0.87968517041711447"/>
        </c:manualLayout>
      </c:layout>
      <c:doughnutChart>
        <c:varyColors val="1"/>
        <c:ser>
          <c:idx val="2"/>
          <c:order val="2"/>
          <c:tx>
            <c:v>Helper</c:v>
          </c:tx>
          <c:spPr>
            <a:solidFill>
              <a:schemeClr val="accent1">
                <a:lumMod val="75000"/>
              </a:schemeClr>
            </a:solidFill>
          </c:spPr>
          <c:dPt>
            <c:idx val="0"/>
            <c:bubble3D val="0"/>
            <c:spPr>
              <a:solidFill>
                <a:schemeClr val="accent1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066E-41F6-B4A3-1B865277D298}"/>
              </c:ext>
            </c:extLst>
          </c:dPt>
          <c:dPt>
            <c:idx val="1"/>
            <c:bubble3D val="0"/>
            <c:spPr>
              <a:solidFill>
                <a:schemeClr val="accent1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066E-41F6-B4A3-1B865277D298}"/>
              </c:ext>
            </c:extLst>
          </c:dPt>
          <c:dPt>
            <c:idx val="2"/>
            <c:bubble3D val="0"/>
            <c:spPr>
              <a:solidFill>
                <a:schemeClr val="accent1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066E-41F6-B4A3-1B865277D298}"/>
              </c:ext>
            </c:extLst>
          </c:dPt>
          <c:dPt>
            <c:idx val="3"/>
            <c:bubble3D val="0"/>
            <c:spPr>
              <a:solidFill>
                <a:schemeClr val="accent1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066E-41F6-B4A3-1B865277D298}"/>
              </c:ext>
            </c:extLst>
          </c:dPt>
          <c:dPt>
            <c:idx val="4"/>
            <c:bubble3D val="0"/>
            <c:spPr>
              <a:solidFill>
                <a:schemeClr val="accent1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066E-41F6-B4A3-1B865277D298}"/>
              </c:ext>
            </c:extLst>
          </c:dPt>
          <c:dPt>
            <c:idx val="5"/>
            <c:bubble3D val="0"/>
            <c:spPr>
              <a:solidFill>
                <a:schemeClr val="accent1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066E-41F6-B4A3-1B865277D298}"/>
              </c:ext>
            </c:extLst>
          </c:dPt>
          <c:dPt>
            <c:idx val="6"/>
            <c:bubble3D val="0"/>
            <c:spPr>
              <a:solidFill>
                <a:schemeClr val="accent1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066E-41F6-B4A3-1B865277D298}"/>
              </c:ext>
            </c:extLst>
          </c:dPt>
          <c:dPt>
            <c:idx val="7"/>
            <c:bubble3D val="0"/>
            <c:spPr>
              <a:solidFill>
                <a:schemeClr val="accent1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066E-41F6-B4A3-1B865277D298}"/>
              </c:ext>
            </c:extLst>
          </c:dPt>
          <c:dPt>
            <c:idx val="8"/>
            <c:bubble3D val="0"/>
            <c:spPr>
              <a:solidFill>
                <a:schemeClr val="accent1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066E-41F6-B4A3-1B865277D298}"/>
              </c:ext>
            </c:extLst>
          </c:dPt>
          <c:dPt>
            <c:idx val="9"/>
            <c:bubble3D val="0"/>
            <c:spPr>
              <a:solidFill>
                <a:schemeClr val="accent1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066E-41F6-B4A3-1B865277D298}"/>
              </c:ext>
            </c:extLst>
          </c:dPt>
          <c:dPt>
            <c:idx val="10"/>
            <c:bubble3D val="0"/>
            <c:spPr>
              <a:solidFill>
                <a:schemeClr val="accent1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066E-41F6-B4A3-1B865277D298}"/>
              </c:ext>
            </c:extLst>
          </c:dPt>
          <c:dPt>
            <c:idx val="11"/>
            <c:bubble3D val="0"/>
            <c:spPr>
              <a:solidFill>
                <a:schemeClr val="accent1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F-066E-41F6-B4A3-1B865277D298}"/>
              </c:ext>
            </c:extLst>
          </c:dPt>
          <c:dPt>
            <c:idx val="12"/>
            <c:bubble3D val="0"/>
            <c:spPr>
              <a:solidFill>
                <a:schemeClr val="accent1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1-066E-41F6-B4A3-1B865277D298}"/>
              </c:ext>
            </c:extLst>
          </c:dPt>
          <c:dPt>
            <c:idx val="13"/>
            <c:bubble3D val="0"/>
            <c:spPr>
              <a:solidFill>
                <a:schemeClr val="accent1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3-066E-41F6-B4A3-1B865277D298}"/>
              </c:ext>
            </c:extLst>
          </c:dPt>
          <c:dPt>
            <c:idx val="14"/>
            <c:bubble3D val="0"/>
            <c:spPr>
              <a:solidFill>
                <a:schemeClr val="accent1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5-066E-41F6-B4A3-1B865277D298}"/>
              </c:ext>
            </c:extLst>
          </c:dPt>
          <c:dPt>
            <c:idx val="15"/>
            <c:bubble3D val="0"/>
            <c:spPr>
              <a:solidFill>
                <a:schemeClr val="accent1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7-066E-41F6-B4A3-1B865277D298}"/>
              </c:ext>
            </c:extLst>
          </c:dPt>
          <c:dPt>
            <c:idx val="16"/>
            <c:bubble3D val="0"/>
            <c:spPr>
              <a:solidFill>
                <a:schemeClr val="accent1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9-066E-41F6-B4A3-1B865277D298}"/>
              </c:ext>
            </c:extLst>
          </c:dPt>
          <c:dPt>
            <c:idx val="17"/>
            <c:bubble3D val="0"/>
            <c:spPr>
              <a:solidFill>
                <a:schemeClr val="accent1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B-066E-41F6-B4A3-1B865277D298}"/>
              </c:ext>
            </c:extLst>
          </c:dPt>
          <c:dPt>
            <c:idx val="18"/>
            <c:bubble3D val="0"/>
            <c:spPr>
              <a:solidFill>
                <a:schemeClr val="accent1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D-066E-41F6-B4A3-1B865277D298}"/>
              </c:ext>
            </c:extLst>
          </c:dPt>
          <c:dPt>
            <c:idx val="19"/>
            <c:bubble3D val="0"/>
            <c:spPr>
              <a:solidFill>
                <a:schemeClr val="accent1">
                  <a:lumMod val="7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F-066E-41F6-B4A3-1B865277D298}"/>
              </c:ext>
            </c:extLst>
          </c:dPt>
          <c:val>
            <c:numLit>
              <c:formatCode>General</c:formatCode>
              <c:ptCount val="20"/>
              <c:pt idx="0">
                <c:v>1</c:v>
              </c:pt>
              <c:pt idx="1">
                <c:v>1</c:v>
              </c:pt>
              <c:pt idx="2">
                <c:v>1</c:v>
              </c:pt>
              <c:pt idx="3">
                <c:v>1</c:v>
              </c:pt>
              <c:pt idx="4">
                <c:v>1</c:v>
              </c:pt>
              <c:pt idx="5">
                <c:v>1</c:v>
              </c:pt>
              <c:pt idx="6">
                <c:v>1</c:v>
              </c:pt>
              <c:pt idx="7">
                <c:v>1</c:v>
              </c:pt>
              <c:pt idx="8">
                <c:v>1</c:v>
              </c:pt>
              <c:pt idx="9">
                <c:v>1</c:v>
              </c:pt>
              <c:pt idx="10">
                <c:v>1</c:v>
              </c:pt>
              <c:pt idx="11">
                <c:v>1</c:v>
              </c:pt>
              <c:pt idx="12">
                <c:v>1</c:v>
              </c:pt>
              <c:pt idx="13">
                <c:v>1</c:v>
              </c:pt>
              <c:pt idx="14">
                <c:v>1</c:v>
              </c:pt>
              <c:pt idx="15">
                <c:v>1</c:v>
              </c:pt>
              <c:pt idx="16">
                <c:v>1</c:v>
              </c:pt>
              <c:pt idx="17">
                <c:v>1</c:v>
              </c:pt>
              <c:pt idx="18">
                <c:v>1</c:v>
              </c:pt>
              <c:pt idx="19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4-50CD-4CE4-A458-6C18DB3F54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360"/>
        <c:holeSize val="50"/>
      </c:doughnutChart>
      <c:doughnutChart>
        <c:varyColors val="1"/>
        <c:ser>
          <c:idx val="0"/>
          <c:order val="0"/>
          <c:spPr>
            <a:solidFill>
              <a:schemeClr val="accent6">
                <a:lumMod val="40000"/>
                <a:lumOff val="60000"/>
              </a:schemeClr>
            </a:solidFill>
            <a:ln w="12700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2700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50CD-4CE4-A458-6C18DB3F54BE}"/>
              </c:ext>
            </c:extLst>
          </c:dPt>
          <c:dPt>
            <c:idx val="1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2700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3-066E-41F6-B4A3-1B865277D298}"/>
              </c:ext>
            </c:extLst>
          </c:dPt>
          <c:dPt>
            <c:idx val="2"/>
            <c:bubble3D val="0"/>
            <c:spPr>
              <a:solidFill>
                <a:schemeClr val="bg1"/>
              </a:solidFill>
              <a:ln w="12700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50CD-4CE4-A458-6C18DB3F54BE}"/>
              </c:ext>
            </c:extLst>
          </c:dPt>
          <c:dPt>
            <c:idx val="3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2700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7-066E-41F6-B4A3-1B865277D298}"/>
              </c:ext>
            </c:extLst>
          </c:dPt>
          <c:val>
            <c:numRef>
              <c:f>('الرسم لجمادى الأولى'!$M$19:$N$19,'الرسم لجمادى الأولى'!$R$19:$S$19)</c:f>
              <c:numCache>
                <c:formatCode>0.0</c:formatCode>
                <c:ptCount val="4"/>
                <c:pt idx="0" formatCode="0.00">
                  <c:v>0</c:v>
                </c:pt>
                <c:pt idx="1">
                  <c:v>0</c:v>
                </c:pt>
                <c:pt idx="2" formatCode="0.00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CD-4CE4-A458-6C18DB3F54BE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66E-41F6-B4A3-1B865277D29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66E-41F6-B4A3-1B865277D29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066E-41F6-B4A3-1B865277D29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066E-41F6-B4A3-1B865277D298}"/>
              </c:ext>
            </c:extLst>
          </c:dPt>
          <c:val>
            <c:numRef>
              <c:f>('الرسم لجمادى الأولى'!$M$20:$N$20,'الرسم لجمادى الأولى'!$R$20:$S$20)</c:f>
              <c:numCache>
                <c:formatCode>0.0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1-50CD-4CE4-A458-6C18DB3F54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8421662313052536"/>
          <c:y val="0.11402945127614574"/>
          <c:w val="0.56265287980250189"/>
          <c:h val="0.87968517041711447"/>
        </c:manualLayout>
      </c:layout>
      <c:doughnutChart>
        <c:varyColors val="1"/>
        <c:ser>
          <c:idx val="2"/>
          <c:order val="2"/>
          <c:tx>
            <c:v>Helper</c:v>
          </c:tx>
          <c:spPr>
            <a:solidFill>
              <a:schemeClr val="accent1">
                <a:lumMod val="75000"/>
              </a:schemeClr>
            </a:solidFill>
          </c:spPr>
          <c:dPt>
            <c:idx val="0"/>
            <c:bubble3D val="0"/>
            <c:spPr>
              <a:solidFill>
                <a:schemeClr val="accent1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7686-413D-A356-FAFADBA13439}"/>
              </c:ext>
            </c:extLst>
          </c:dPt>
          <c:dPt>
            <c:idx val="1"/>
            <c:bubble3D val="0"/>
            <c:spPr>
              <a:solidFill>
                <a:schemeClr val="accent1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7686-413D-A356-FAFADBA13439}"/>
              </c:ext>
            </c:extLst>
          </c:dPt>
          <c:dPt>
            <c:idx val="2"/>
            <c:bubble3D val="0"/>
            <c:spPr>
              <a:solidFill>
                <a:schemeClr val="accent1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E-7686-413D-A356-FAFADBA13439}"/>
              </c:ext>
            </c:extLst>
          </c:dPt>
          <c:dPt>
            <c:idx val="3"/>
            <c:bubble3D val="0"/>
            <c:spPr>
              <a:solidFill>
                <a:schemeClr val="accent1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0-7686-413D-A356-FAFADBA13439}"/>
              </c:ext>
            </c:extLst>
          </c:dPt>
          <c:dPt>
            <c:idx val="4"/>
            <c:bubble3D val="0"/>
            <c:spPr>
              <a:solidFill>
                <a:schemeClr val="accent1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2-7686-413D-A356-FAFADBA13439}"/>
              </c:ext>
            </c:extLst>
          </c:dPt>
          <c:dPt>
            <c:idx val="5"/>
            <c:bubble3D val="0"/>
            <c:spPr>
              <a:solidFill>
                <a:schemeClr val="accent1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4-7686-413D-A356-FAFADBA13439}"/>
              </c:ext>
            </c:extLst>
          </c:dPt>
          <c:dPt>
            <c:idx val="6"/>
            <c:bubble3D val="0"/>
            <c:spPr>
              <a:solidFill>
                <a:schemeClr val="accent1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6-7686-413D-A356-FAFADBA13439}"/>
              </c:ext>
            </c:extLst>
          </c:dPt>
          <c:dPt>
            <c:idx val="7"/>
            <c:bubble3D val="0"/>
            <c:spPr>
              <a:solidFill>
                <a:schemeClr val="accent1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8-7686-413D-A356-FAFADBA13439}"/>
              </c:ext>
            </c:extLst>
          </c:dPt>
          <c:dPt>
            <c:idx val="8"/>
            <c:bubble3D val="0"/>
            <c:spPr>
              <a:solidFill>
                <a:schemeClr val="accent1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A-7686-413D-A356-FAFADBA13439}"/>
              </c:ext>
            </c:extLst>
          </c:dPt>
          <c:dPt>
            <c:idx val="9"/>
            <c:bubble3D val="0"/>
            <c:spPr>
              <a:solidFill>
                <a:schemeClr val="accent1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C-7686-413D-A356-FAFADBA13439}"/>
              </c:ext>
            </c:extLst>
          </c:dPt>
          <c:dPt>
            <c:idx val="10"/>
            <c:bubble3D val="0"/>
            <c:spPr>
              <a:solidFill>
                <a:schemeClr val="accent1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E-7686-413D-A356-FAFADBA13439}"/>
              </c:ext>
            </c:extLst>
          </c:dPt>
          <c:dPt>
            <c:idx val="11"/>
            <c:bubble3D val="0"/>
            <c:spPr>
              <a:solidFill>
                <a:schemeClr val="accent1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0-7686-413D-A356-FAFADBA13439}"/>
              </c:ext>
            </c:extLst>
          </c:dPt>
          <c:dPt>
            <c:idx val="12"/>
            <c:bubble3D val="0"/>
            <c:spPr>
              <a:solidFill>
                <a:schemeClr val="accent1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2-7686-413D-A356-FAFADBA13439}"/>
              </c:ext>
            </c:extLst>
          </c:dPt>
          <c:dPt>
            <c:idx val="13"/>
            <c:bubble3D val="0"/>
            <c:spPr>
              <a:solidFill>
                <a:schemeClr val="accent1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4-7686-413D-A356-FAFADBA13439}"/>
              </c:ext>
            </c:extLst>
          </c:dPt>
          <c:dPt>
            <c:idx val="14"/>
            <c:bubble3D val="0"/>
            <c:spPr>
              <a:solidFill>
                <a:schemeClr val="accent1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6-7686-413D-A356-FAFADBA13439}"/>
              </c:ext>
            </c:extLst>
          </c:dPt>
          <c:dPt>
            <c:idx val="15"/>
            <c:bubble3D val="0"/>
            <c:spPr>
              <a:solidFill>
                <a:schemeClr val="accent1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8-7686-413D-A356-FAFADBA13439}"/>
              </c:ext>
            </c:extLst>
          </c:dPt>
          <c:dPt>
            <c:idx val="16"/>
            <c:bubble3D val="0"/>
            <c:spPr>
              <a:solidFill>
                <a:schemeClr val="accent1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A-7686-413D-A356-FAFADBA13439}"/>
              </c:ext>
            </c:extLst>
          </c:dPt>
          <c:dPt>
            <c:idx val="17"/>
            <c:bubble3D val="0"/>
            <c:spPr>
              <a:solidFill>
                <a:schemeClr val="accent1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C-7686-413D-A356-FAFADBA13439}"/>
              </c:ext>
            </c:extLst>
          </c:dPt>
          <c:dPt>
            <c:idx val="18"/>
            <c:bubble3D val="0"/>
            <c:spPr>
              <a:solidFill>
                <a:schemeClr val="accent1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E-7686-413D-A356-FAFADBA13439}"/>
              </c:ext>
            </c:extLst>
          </c:dPt>
          <c:dPt>
            <c:idx val="19"/>
            <c:bubble3D val="0"/>
            <c:spPr>
              <a:solidFill>
                <a:schemeClr val="accent1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0-7686-413D-A356-FAFADBA13439}"/>
              </c:ext>
            </c:extLst>
          </c:dPt>
          <c:val>
            <c:numLit>
              <c:formatCode>General</c:formatCode>
              <c:ptCount val="20"/>
              <c:pt idx="0">
                <c:v>1</c:v>
              </c:pt>
              <c:pt idx="1">
                <c:v>1</c:v>
              </c:pt>
              <c:pt idx="2">
                <c:v>1</c:v>
              </c:pt>
              <c:pt idx="3">
                <c:v>1</c:v>
              </c:pt>
              <c:pt idx="4">
                <c:v>1</c:v>
              </c:pt>
              <c:pt idx="5">
                <c:v>1</c:v>
              </c:pt>
              <c:pt idx="6">
                <c:v>1</c:v>
              </c:pt>
              <c:pt idx="7">
                <c:v>1</c:v>
              </c:pt>
              <c:pt idx="8">
                <c:v>1</c:v>
              </c:pt>
              <c:pt idx="9">
                <c:v>1</c:v>
              </c:pt>
              <c:pt idx="10">
                <c:v>1</c:v>
              </c:pt>
              <c:pt idx="11">
                <c:v>1</c:v>
              </c:pt>
              <c:pt idx="12">
                <c:v>1</c:v>
              </c:pt>
              <c:pt idx="13">
                <c:v>1</c:v>
              </c:pt>
              <c:pt idx="14">
                <c:v>1</c:v>
              </c:pt>
              <c:pt idx="15">
                <c:v>1</c:v>
              </c:pt>
              <c:pt idx="16">
                <c:v>1</c:v>
              </c:pt>
              <c:pt idx="17">
                <c:v>1</c:v>
              </c:pt>
              <c:pt idx="18">
                <c:v>1</c:v>
              </c:pt>
              <c:pt idx="19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31-7686-413D-A356-FAFADBA134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360"/>
        <c:holeSize val="50"/>
      </c:doughnutChart>
      <c:doughnutChart>
        <c:varyColors val="1"/>
        <c:ser>
          <c:idx val="0"/>
          <c:order val="0"/>
          <c:spPr>
            <a:solidFill>
              <a:schemeClr val="bg1"/>
            </a:solidFill>
            <a:ln w="28575">
              <a:solidFill>
                <a:srgbClr val="FF0000"/>
              </a:solidFill>
            </a:ln>
          </c:spPr>
          <c:dPt>
            <c:idx val="0"/>
            <c:bubble3D val="0"/>
            <c:spPr>
              <a:solidFill>
                <a:schemeClr val="bg1"/>
              </a:solidFill>
              <a:ln w="19050">
                <a:solidFill>
                  <a:srgbClr val="FF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3-7686-413D-A356-FAFADBA13439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28575">
                <a:solidFill>
                  <a:srgbClr val="FF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5-7686-413D-A356-FAFADBA13439}"/>
              </c:ext>
            </c:extLst>
          </c:dPt>
          <c:dPt>
            <c:idx val="2"/>
            <c:bubble3D val="0"/>
            <c:spPr>
              <a:solidFill>
                <a:srgbClr val="FF0000"/>
              </a:solidFill>
              <a:ln w="28575">
                <a:solidFill>
                  <a:srgbClr val="FF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7-7686-413D-A356-FAFADBA13439}"/>
              </c:ext>
            </c:extLst>
          </c:dPt>
          <c:dPt>
            <c:idx val="3"/>
            <c:bubble3D val="0"/>
            <c:spPr>
              <a:solidFill>
                <a:schemeClr val="bg1"/>
              </a:solidFill>
              <a:ln w="28575">
                <a:solidFill>
                  <a:srgbClr val="FF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9-7686-413D-A356-FAFADBA13439}"/>
              </c:ext>
            </c:extLst>
          </c:dPt>
          <c:val>
            <c:numRef>
              <c:f>('ملخص نهاية الفصل الدراسي'!$M$19:$N$19,'ملخص نهاية الفصل الدراسي'!$R$19:$S$19)</c:f>
              <c:numCache>
                <c:formatCode>0.0</c:formatCode>
                <c:ptCount val="4"/>
                <c:pt idx="0" formatCode="0.00">
                  <c:v>0</c:v>
                </c:pt>
                <c:pt idx="1">
                  <c:v>0</c:v>
                </c:pt>
                <c:pt idx="2" formatCode="0.00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A-7686-413D-A356-FAFADBA13439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686-413D-A356-FAFADBA1343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686-413D-A356-FAFADBA1343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686-413D-A356-FAFADBA1343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7686-413D-A356-FAFADBA13439}"/>
              </c:ext>
            </c:extLst>
          </c:dPt>
          <c:val>
            <c:numRef>
              <c:f>('ملخص نهاية الفصل الدراسي'!$M$20:$N$20,'ملخص نهاية الفصل الدراسي'!$R$20:$S$20)</c:f>
              <c:numCache>
                <c:formatCode>0.0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8-7686-413D-A356-FAFADBA134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8421662313052536"/>
          <c:y val="0.11402945127614574"/>
          <c:w val="0.56265287980250189"/>
          <c:h val="0.87968517041711447"/>
        </c:manualLayout>
      </c:layout>
      <c:doughnutChart>
        <c:varyColors val="1"/>
        <c:ser>
          <c:idx val="2"/>
          <c:order val="2"/>
          <c:tx>
            <c:v>Helper</c:v>
          </c:tx>
          <c:spPr>
            <a:solidFill>
              <a:schemeClr val="accent1">
                <a:lumMod val="75000"/>
              </a:schemeClr>
            </a:solidFill>
          </c:spPr>
          <c:dPt>
            <c:idx val="0"/>
            <c:bubble3D val="0"/>
            <c:spPr>
              <a:solidFill>
                <a:schemeClr val="accent1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96F9-4E6A-8546-AD972B515216}"/>
              </c:ext>
            </c:extLst>
          </c:dPt>
          <c:dPt>
            <c:idx val="1"/>
            <c:bubble3D val="0"/>
            <c:spPr>
              <a:solidFill>
                <a:schemeClr val="accent1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96F9-4E6A-8546-AD972B515216}"/>
              </c:ext>
            </c:extLst>
          </c:dPt>
          <c:dPt>
            <c:idx val="2"/>
            <c:bubble3D val="0"/>
            <c:spPr>
              <a:solidFill>
                <a:schemeClr val="accent1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96F9-4E6A-8546-AD972B515216}"/>
              </c:ext>
            </c:extLst>
          </c:dPt>
          <c:dPt>
            <c:idx val="3"/>
            <c:bubble3D val="0"/>
            <c:spPr>
              <a:solidFill>
                <a:schemeClr val="accent1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96F9-4E6A-8546-AD972B515216}"/>
              </c:ext>
            </c:extLst>
          </c:dPt>
          <c:dPt>
            <c:idx val="4"/>
            <c:bubble3D val="0"/>
            <c:spPr>
              <a:solidFill>
                <a:schemeClr val="accent1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96F9-4E6A-8546-AD972B515216}"/>
              </c:ext>
            </c:extLst>
          </c:dPt>
          <c:dPt>
            <c:idx val="5"/>
            <c:bubble3D val="0"/>
            <c:spPr>
              <a:solidFill>
                <a:schemeClr val="accent1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96F9-4E6A-8546-AD972B515216}"/>
              </c:ext>
            </c:extLst>
          </c:dPt>
          <c:dPt>
            <c:idx val="6"/>
            <c:bubble3D val="0"/>
            <c:spPr>
              <a:solidFill>
                <a:schemeClr val="accent1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96F9-4E6A-8546-AD972B515216}"/>
              </c:ext>
            </c:extLst>
          </c:dPt>
          <c:dPt>
            <c:idx val="7"/>
            <c:bubble3D val="0"/>
            <c:spPr>
              <a:solidFill>
                <a:schemeClr val="accent1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96F9-4E6A-8546-AD972B515216}"/>
              </c:ext>
            </c:extLst>
          </c:dPt>
          <c:dPt>
            <c:idx val="8"/>
            <c:bubble3D val="0"/>
            <c:spPr>
              <a:solidFill>
                <a:schemeClr val="accent1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96F9-4E6A-8546-AD972B515216}"/>
              </c:ext>
            </c:extLst>
          </c:dPt>
          <c:dPt>
            <c:idx val="9"/>
            <c:bubble3D val="0"/>
            <c:spPr>
              <a:solidFill>
                <a:schemeClr val="accent1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96F9-4E6A-8546-AD972B515216}"/>
              </c:ext>
            </c:extLst>
          </c:dPt>
          <c:dPt>
            <c:idx val="10"/>
            <c:bubble3D val="0"/>
            <c:spPr>
              <a:solidFill>
                <a:schemeClr val="accent1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96F9-4E6A-8546-AD972B515216}"/>
              </c:ext>
            </c:extLst>
          </c:dPt>
          <c:dPt>
            <c:idx val="11"/>
            <c:bubble3D val="0"/>
            <c:spPr>
              <a:solidFill>
                <a:schemeClr val="accent1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F-96F9-4E6A-8546-AD972B515216}"/>
              </c:ext>
            </c:extLst>
          </c:dPt>
          <c:dPt>
            <c:idx val="12"/>
            <c:bubble3D val="0"/>
            <c:spPr>
              <a:solidFill>
                <a:schemeClr val="accent1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1-96F9-4E6A-8546-AD972B515216}"/>
              </c:ext>
            </c:extLst>
          </c:dPt>
          <c:dPt>
            <c:idx val="13"/>
            <c:bubble3D val="0"/>
            <c:spPr>
              <a:solidFill>
                <a:schemeClr val="accent1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3-96F9-4E6A-8546-AD972B515216}"/>
              </c:ext>
            </c:extLst>
          </c:dPt>
          <c:dPt>
            <c:idx val="14"/>
            <c:bubble3D val="0"/>
            <c:spPr>
              <a:solidFill>
                <a:schemeClr val="accent1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5-96F9-4E6A-8546-AD972B515216}"/>
              </c:ext>
            </c:extLst>
          </c:dPt>
          <c:dPt>
            <c:idx val="15"/>
            <c:bubble3D val="0"/>
            <c:spPr>
              <a:solidFill>
                <a:schemeClr val="accent1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7-96F9-4E6A-8546-AD972B515216}"/>
              </c:ext>
            </c:extLst>
          </c:dPt>
          <c:dPt>
            <c:idx val="16"/>
            <c:bubble3D val="0"/>
            <c:spPr>
              <a:solidFill>
                <a:schemeClr val="accent1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9-96F9-4E6A-8546-AD972B515216}"/>
              </c:ext>
            </c:extLst>
          </c:dPt>
          <c:dPt>
            <c:idx val="17"/>
            <c:bubble3D val="0"/>
            <c:spPr>
              <a:solidFill>
                <a:schemeClr val="accent1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B-96F9-4E6A-8546-AD972B515216}"/>
              </c:ext>
            </c:extLst>
          </c:dPt>
          <c:dPt>
            <c:idx val="18"/>
            <c:bubble3D val="0"/>
            <c:spPr>
              <a:solidFill>
                <a:schemeClr val="accent1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D-96F9-4E6A-8546-AD972B515216}"/>
              </c:ext>
            </c:extLst>
          </c:dPt>
          <c:dPt>
            <c:idx val="19"/>
            <c:bubble3D val="0"/>
            <c:spPr>
              <a:solidFill>
                <a:schemeClr val="accent1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F-96F9-4E6A-8546-AD972B515216}"/>
              </c:ext>
            </c:extLst>
          </c:dPt>
          <c:val>
            <c:numLit>
              <c:formatCode>General</c:formatCode>
              <c:ptCount val="20"/>
              <c:pt idx="0">
                <c:v>1</c:v>
              </c:pt>
              <c:pt idx="1">
                <c:v>1</c:v>
              </c:pt>
              <c:pt idx="2">
                <c:v>1</c:v>
              </c:pt>
              <c:pt idx="3">
                <c:v>1</c:v>
              </c:pt>
              <c:pt idx="4">
                <c:v>1</c:v>
              </c:pt>
              <c:pt idx="5">
                <c:v>1</c:v>
              </c:pt>
              <c:pt idx="6">
                <c:v>1</c:v>
              </c:pt>
              <c:pt idx="7">
                <c:v>1</c:v>
              </c:pt>
              <c:pt idx="8">
                <c:v>1</c:v>
              </c:pt>
              <c:pt idx="9">
                <c:v>1</c:v>
              </c:pt>
              <c:pt idx="10">
                <c:v>1</c:v>
              </c:pt>
              <c:pt idx="11">
                <c:v>1</c:v>
              </c:pt>
              <c:pt idx="12">
                <c:v>1</c:v>
              </c:pt>
              <c:pt idx="13">
                <c:v>1</c:v>
              </c:pt>
              <c:pt idx="14">
                <c:v>1</c:v>
              </c:pt>
              <c:pt idx="15">
                <c:v>1</c:v>
              </c:pt>
              <c:pt idx="16">
                <c:v>1</c:v>
              </c:pt>
              <c:pt idx="17">
                <c:v>1</c:v>
              </c:pt>
              <c:pt idx="18">
                <c:v>1</c:v>
              </c:pt>
              <c:pt idx="19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4-50CD-4CE4-A458-6C18DB3F54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360"/>
        <c:holeSize val="50"/>
      </c:doughnutChart>
      <c:doughnutChart>
        <c:varyColors val="1"/>
        <c:ser>
          <c:idx val="0"/>
          <c:order val="0"/>
          <c:spPr>
            <a:solidFill>
              <a:schemeClr val="bg1"/>
            </a:solidFill>
            <a:ln>
              <a:solidFill>
                <a:srgbClr val="FF0000"/>
              </a:solidFill>
            </a:ln>
          </c:spPr>
          <c:dPt>
            <c:idx val="0"/>
            <c:bubble3D val="0"/>
            <c:spPr>
              <a:solidFill>
                <a:schemeClr val="bg1"/>
              </a:solidFill>
              <a:ln w="19050">
                <a:solidFill>
                  <a:srgbClr val="FF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50CD-4CE4-A458-6C18DB3F54BE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19050">
                <a:solidFill>
                  <a:srgbClr val="FF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3-96F9-4E6A-8546-AD972B515216}"/>
              </c:ext>
            </c:extLst>
          </c:dPt>
          <c:dPt>
            <c:idx val="2"/>
            <c:bubble3D val="0"/>
            <c:spPr>
              <a:solidFill>
                <a:srgbClr val="FF0000"/>
              </a:solidFill>
              <a:ln w="19050">
                <a:solidFill>
                  <a:srgbClr val="FF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50CD-4CE4-A458-6C18DB3F54BE}"/>
              </c:ext>
            </c:extLst>
          </c:dPt>
          <c:dPt>
            <c:idx val="3"/>
            <c:bubble3D val="0"/>
            <c:spPr>
              <a:solidFill>
                <a:schemeClr val="bg1"/>
              </a:solidFill>
              <a:ln w="19050">
                <a:solidFill>
                  <a:srgbClr val="FF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7-96F9-4E6A-8546-AD972B515216}"/>
              </c:ext>
            </c:extLst>
          </c:dPt>
          <c:val>
            <c:numRef>
              <c:f>('الرسم لجمادى الأولى'!$M$19:$N$19,'الرسم لجمادى الأولى'!$R$19:$S$19)</c:f>
              <c:numCache>
                <c:formatCode>0.0</c:formatCode>
                <c:ptCount val="4"/>
                <c:pt idx="0" formatCode="0.00">
                  <c:v>0</c:v>
                </c:pt>
                <c:pt idx="1">
                  <c:v>0</c:v>
                </c:pt>
                <c:pt idx="2" formatCode="0.00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CD-4CE4-A458-6C18DB3F54BE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96F9-4E6A-8546-AD972B51521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96F9-4E6A-8546-AD972B51521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96F9-4E6A-8546-AD972B51521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96F9-4E6A-8546-AD972B515216}"/>
              </c:ext>
            </c:extLst>
          </c:dPt>
          <c:val>
            <c:numRef>
              <c:f>('الرسم لجمادى الأولى'!$M$20:$N$20,'الرسم لجمادى الأولى'!$R$20:$S$20)</c:f>
              <c:numCache>
                <c:formatCode>0.0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1-50CD-4CE4-A458-6C18DB3F54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8421662313052536"/>
          <c:y val="0.11402945127614574"/>
          <c:w val="0.56265287980250189"/>
          <c:h val="0.87968517041711447"/>
        </c:manualLayout>
      </c:layout>
      <c:doughnutChart>
        <c:varyColors val="1"/>
        <c:ser>
          <c:idx val="2"/>
          <c:order val="2"/>
          <c:tx>
            <c:v>Helper</c:v>
          </c:tx>
          <c:spPr>
            <a:solidFill>
              <a:schemeClr val="accent1">
                <a:lumMod val="75000"/>
              </a:schemeClr>
            </a:solidFill>
          </c:spPr>
          <c:dPt>
            <c:idx val="0"/>
            <c:bubble3D val="0"/>
            <c:spPr>
              <a:solidFill>
                <a:schemeClr val="accent1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0582-4EC3-A556-81FAD04A1B00}"/>
              </c:ext>
            </c:extLst>
          </c:dPt>
          <c:dPt>
            <c:idx val="1"/>
            <c:bubble3D val="0"/>
            <c:spPr>
              <a:solidFill>
                <a:schemeClr val="accent1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0582-4EC3-A556-81FAD04A1B00}"/>
              </c:ext>
            </c:extLst>
          </c:dPt>
          <c:dPt>
            <c:idx val="2"/>
            <c:bubble3D val="0"/>
            <c:spPr>
              <a:solidFill>
                <a:schemeClr val="accent1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E-0582-4EC3-A556-81FAD04A1B00}"/>
              </c:ext>
            </c:extLst>
          </c:dPt>
          <c:dPt>
            <c:idx val="3"/>
            <c:bubble3D val="0"/>
            <c:spPr>
              <a:solidFill>
                <a:schemeClr val="accent1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0-0582-4EC3-A556-81FAD04A1B00}"/>
              </c:ext>
            </c:extLst>
          </c:dPt>
          <c:dPt>
            <c:idx val="4"/>
            <c:bubble3D val="0"/>
            <c:spPr>
              <a:solidFill>
                <a:schemeClr val="accent1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2-0582-4EC3-A556-81FAD04A1B00}"/>
              </c:ext>
            </c:extLst>
          </c:dPt>
          <c:dPt>
            <c:idx val="5"/>
            <c:bubble3D val="0"/>
            <c:spPr>
              <a:solidFill>
                <a:schemeClr val="accent1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4-0582-4EC3-A556-81FAD04A1B00}"/>
              </c:ext>
            </c:extLst>
          </c:dPt>
          <c:dPt>
            <c:idx val="6"/>
            <c:bubble3D val="0"/>
            <c:spPr>
              <a:solidFill>
                <a:schemeClr val="accent1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6-0582-4EC3-A556-81FAD04A1B00}"/>
              </c:ext>
            </c:extLst>
          </c:dPt>
          <c:dPt>
            <c:idx val="7"/>
            <c:bubble3D val="0"/>
            <c:spPr>
              <a:solidFill>
                <a:schemeClr val="accent1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8-0582-4EC3-A556-81FAD04A1B00}"/>
              </c:ext>
            </c:extLst>
          </c:dPt>
          <c:dPt>
            <c:idx val="8"/>
            <c:bubble3D val="0"/>
            <c:spPr>
              <a:solidFill>
                <a:schemeClr val="accent1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A-0582-4EC3-A556-81FAD04A1B00}"/>
              </c:ext>
            </c:extLst>
          </c:dPt>
          <c:dPt>
            <c:idx val="9"/>
            <c:bubble3D val="0"/>
            <c:spPr>
              <a:solidFill>
                <a:schemeClr val="accent1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C-0582-4EC3-A556-81FAD04A1B00}"/>
              </c:ext>
            </c:extLst>
          </c:dPt>
          <c:dPt>
            <c:idx val="10"/>
            <c:bubble3D val="0"/>
            <c:spPr>
              <a:solidFill>
                <a:schemeClr val="accent1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E-0582-4EC3-A556-81FAD04A1B00}"/>
              </c:ext>
            </c:extLst>
          </c:dPt>
          <c:dPt>
            <c:idx val="11"/>
            <c:bubble3D val="0"/>
            <c:spPr>
              <a:solidFill>
                <a:schemeClr val="accent1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0-0582-4EC3-A556-81FAD04A1B00}"/>
              </c:ext>
            </c:extLst>
          </c:dPt>
          <c:dPt>
            <c:idx val="12"/>
            <c:bubble3D val="0"/>
            <c:spPr>
              <a:solidFill>
                <a:schemeClr val="accent1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2-0582-4EC3-A556-81FAD04A1B00}"/>
              </c:ext>
            </c:extLst>
          </c:dPt>
          <c:dPt>
            <c:idx val="13"/>
            <c:bubble3D val="0"/>
            <c:spPr>
              <a:solidFill>
                <a:schemeClr val="accent1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4-0582-4EC3-A556-81FAD04A1B00}"/>
              </c:ext>
            </c:extLst>
          </c:dPt>
          <c:dPt>
            <c:idx val="14"/>
            <c:bubble3D val="0"/>
            <c:spPr>
              <a:solidFill>
                <a:schemeClr val="accent1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6-0582-4EC3-A556-81FAD04A1B00}"/>
              </c:ext>
            </c:extLst>
          </c:dPt>
          <c:dPt>
            <c:idx val="15"/>
            <c:bubble3D val="0"/>
            <c:spPr>
              <a:solidFill>
                <a:schemeClr val="accent1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8-0582-4EC3-A556-81FAD04A1B00}"/>
              </c:ext>
            </c:extLst>
          </c:dPt>
          <c:dPt>
            <c:idx val="16"/>
            <c:bubble3D val="0"/>
            <c:spPr>
              <a:solidFill>
                <a:schemeClr val="accent1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A-0582-4EC3-A556-81FAD04A1B00}"/>
              </c:ext>
            </c:extLst>
          </c:dPt>
          <c:dPt>
            <c:idx val="17"/>
            <c:bubble3D val="0"/>
            <c:spPr>
              <a:solidFill>
                <a:schemeClr val="accent1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C-0582-4EC3-A556-81FAD04A1B00}"/>
              </c:ext>
            </c:extLst>
          </c:dPt>
          <c:dPt>
            <c:idx val="18"/>
            <c:bubble3D val="0"/>
            <c:spPr>
              <a:solidFill>
                <a:schemeClr val="accent1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E-0582-4EC3-A556-81FAD04A1B00}"/>
              </c:ext>
            </c:extLst>
          </c:dPt>
          <c:dPt>
            <c:idx val="19"/>
            <c:bubble3D val="0"/>
            <c:spPr>
              <a:solidFill>
                <a:schemeClr val="accent1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0-0582-4EC3-A556-81FAD04A1B00}"/>
              </c:ext>
            </c:extLst>
          </c:dPt>
          <c:val>
            <c:numLit>
              <c:formatCode>General</c:formatCode>
              <c:ptCount val="20"/>
              <c:pt idx="0">
                <c:v>1</c:v>
              </c:pt>
              <c:pt idx="1">
                <c:v>1</c:v>
              </c:pt>
              <c:pt idx="2">
                <c:v>1</c:v>
              </c:pt>
              <c:pt idx="3">
                <c:v>1</c:v>
              </c:pt>
              <c:pt idx="4">
                <c:v>1</c:v>
              </c:pt>
              <c:pt idx="5">
                <c:v>1</c:v>
              </c:pt>
              <c:pt idx="6">
                <c:v>1</c:v>
              </c:pt>
              <c:pt idx="7">
                <c:v>1</c:v>
              </c:pt>
              <c:pt idx="8">
                <c:v>1</c:v>
              </c:pt>
              <c:pt idx="9">
                <c:v>1</c:v>
              </c:pt>
              <c:pt idx="10">
                <c:v>1</c:v>
              </c:pt>
              <c:pt idx="11">
                <c:v>1</c:v>
              </c:pt>
              <c:pt idx="12">
                <c:v>1</c:v>
              </c:pt>
              <c:pt idx="13">
                <c:v>1</c:v>
              </c:pt>
              <c:pt idx="14">
                <c:v>1</c:v>
              </c:pt>
              <c:pt idx="15">
                <c:v>1</c:v>
              </c:pt>
              <c:pt idx="16">
                <c:v>1</c:v>
              </c:pt>
              <c:pt idx="17">
                <c:v>1</c:v>
              </c:pt>
              <c:pt idx="18">
                <c:v>1</c:v>
              </c:pt>
              <c:pt idx="19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31-0582-4EC3-A556-81FAD04A1B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doughnutChart>
        <c:varyColors val="1"/>
        <c:ser>
          <c:idx val="0"/>
          <c:order val="0"/>
          <c:spPr>
            <a:ln w="12700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2700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3-0582-4EC3-A556-81FAD04A1B0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2700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5-0582-4EC3-A556-81FAD04A1B00}"/>
              </c:ext>
            </c:extLst>
          </c:dPt>
          <c:dPt>
            <c:idx val="2"/>
            <c:bubble3D val="0"/>
            <c:spPr>
              <a:solidFill>
                <a:schemeClr val="bg1"/>
              </a:solidFill>
              <a:ln w="12700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7-0582-4EC3-A556-81FAD04A1B0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2700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9-0582-4EC3-A556-81FAD04A1B00}"/>
              </c:ext>
            </c:extLst>
          </c:dPt>
          <c:val>
            <c:numRef>
              <c:f>('الرسم لجمادى الآخرى'!$M$19:$N$19,'الرسم لجمادى الآخرى'!$R$19:$S$19)</c:f>
              <c:numCache>
                <c:formatCode>0.0</c:formatCode>
                <c:ptCount val="4"/>
                <c:pt idx="0" formatCode="0.00">
                  <c:v>0</c:v>
                </c:pt>
                <c:pt idx="1">
                  <c:v>0</c:v>
                </c:pt>
                <c:pt idx="2" formatCode="0.00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A-0582-4EC3-A556-81FAD04A1B00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582-4EC3-A556-81FAD04A1B0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582-4EC3-A556-81FAD04A1B0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0582-4EC3-A556-81FAD04A1B0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0582-4EC3-A556-81FAD04A1B00}"/>
              </c:ext>
            </c:extLst>
          </c:dPt>
          <c:val>
            <c:numRef>
              <c:f>('الرسم لجمادى الآخرى'!$M$20:$N$20,'الرسم لجمادى الآخرى'!$R$20:$S$20)</c:f>
              <c:numCache>
                <c:formatCode>0.0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8-0582-4EC3-A556-81FAD04A1B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8421662313052536"/>
          <c:y val="0.11402945127614574"/>
          <c:w val="0.56265287980250189"/>
          <c:h val="0.87968517041711447"/>
        </c:manualLayout>
      </c:layout>
      <c:doughnutChart>
        <c:varyColors val="1"/>
        <c:ser>
          <c:idx val="2"/>
          <c:order val="2"/>
          <c:tx>
            <c:v>Helper</c:v>
          </c:tx>
          <c:spPr>
            <a:solidFill>
              <a:schemeClr val="accent1">
                <a:lumMod val="75000"/>
              </a:schemeClr>
            </a:solidFill>
          </c:spPr>
          <c:dPt>
            <c:idx val="0"/>
            <c:bubble3D val="0"/>
            <c:spPr>
              <a:solidFill>
                <a:schemeClr val="accent1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0B6C-4B66-B004-9710F0754A36}"/>
              </c:ext>
            </c:extLst>
          </c:dPt>
          <c:dPt>
            <c:idx val="1"/>
            <c:bubble3D val="0"/>
            <c:spPr>
              <a:solidFill>
                <a:schemeClr val="accent1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0B6C-4B66-B004-9710F0754A36}"/>
              </c:ext>
            </c:extLst>
          </c:dPt>
          <c:dPt>
            <c:idx val="2"/>
            <c:bubble3D val="0"/>
            <c:spPr>
              <a:solidFill>
                <a:schemeClr val="accent1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E-0B6C-4B66-B004-9710F0754A36}"/>
              </c:ext>
            </c:extLst>
          </c:dPt>
          <c:dPt>
            <c:idx val="3"/>
            <c:bubble3D val="0"/>
            <c:spPr>
              <a:solidFill>
                <a:schemeClr val="accent1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0-0B6C-4B66-B004-9710F0754A36}"/>
              </c:ext>
            </c:extLst>
          </c:dPt>
          <c:dPt>
            <c:idx val="4"/>
            <c:bubble3D val="0"/>
            <c:spPr>
              <a:solidFill>
                <a:schemeClr val="accent1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2-0B6C-4B66-B004-9710F0754A36}"/>
              </c:ext>
            </c:extLst>
          </c:dPt>
          <c:dPt>
            <c:idx val="5"/>
            <c:bubble3D val="0"/>
            <c:spPr>
              <a:solidFill>
                <a:schemeClr val="accent1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4-0B6C-4B66-B004-9710F0754A36}"/>
              </c:ext>
            </c:extLst>
          </c:dPt>
          <c:dPt>
            <c:idx val="6"/>
            <c:bubble3D val="0"/>
            <c:spPr>
              <a:solidFill>
                <a:schemeClr val="accent1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6-0B6C-4B66-B004-9710F0754A36}"/>
              </c:ext>
            </c:extLst>
          </c:dPt>
          <c:dPt>
            <c:idx val="7"/>
            <c:bubble3D val="0"/>
            <c:spPr>
              <a:solidFill>
                <a:schemeClr val="accent1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8-0B6C-4B66-B004-9710F0754A36}"/>
              </c:ext>
            </c:extLst>
          </c:dPt>
          <c:dPt>
            <c:idx val="8"/>
            <c:bubble3D val="0"/>
            <c:spPr>
              <a:solidFill>
                <a:schemeClr val="accent1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A-0B6C-4B66-B004-9710F0754A36}"/>
              </c:ext>
            </c:extLst>
          </c:dPt>
          <c:dPt>
            <c:idx val="9"/>
            <c:bubble3D val="0"/>
            <c:spPr>
              <a:solidFill>
                <a:schemeClr val="accent1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C-0B6C-4B66-B004-9710F0754A36}"/>
              </c:ext>
            </c:extLst>
          </c:dPt>
          <c:dPt>
            <c:idx val="10"/>
            <c:bubble3D val="0"/>
            <c:spPr>
              <a:solidFill>
                <a:schemeClr val="accent1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E-0B6C-4B66-B004-9710F0754A36}"/>
              </c:ext>
            </c:extLst>
          </c:dPt>
          <c:dPt>
            <c:idx val="11"/>
            <c:bubble3D val="0"/>
            <c:spPr>
              <a:solidFill>
                <a:schemeClr val="accent1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0-0B6C-4B66-B004-9710F0754A36}"/>
              </c:ext>
            </c:extLst>
          </c:dPt>
          <c:dPt>
            <c:idx val="12"/>
            <c:bubble3D val="0"/>
            <c:spPr>
              <a:solidFill>
                <a:schemeClr val="accent1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2-0B6C-4B66-B004-9710F0754A36}"/>
              </c:ext>
            </c:extLst>
          </c:dPt>
          <c:dPt>
            <c:idx val="13"/>
            <c:bubble3D val="0"/>
            <c:spPr>
              <a:solidFill>
                <a:schemeClr val="accent1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4-0B6C-4B66-B004-9710F0754A36}"/>
              </c:ext>
            </c:extLst>
          </c:dPt>
          <c:dPt>
            <c:idx val="14"/>
            <c:bubble3D val="0"/>
            <c:spPr>
              <a:solidFill>
                <a:schemeClr val="accent1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6-0B6C-4B66-B004-9710F0754A36}"/>
              </c:ext>
            </c:extLst>
          </c:dPt>
          <c:dPt>
            <c:idx val="15"/>
            <c:bubble3D val="0"/>
            <c:spPr>
              <a:solidFill>
                <a:schemeClr val="accent1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8-0B6C-4B66-B004-9710F0754A36}"/>
              </c:ext>
            </c:extLst>
          </c:dPt>
          <c:dPt>
            <c:idx val="16"/>
            <c:bubble3D val="0"/>
            <c:spPr>
              <a:solidFill>
                <a:schemeClr val="accent1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A-0B6C-4B66-B004-9710F0754A36}"/>
              </c:ext>
            </c:extLst>
          </c:dPt>
          <c:dPt>
            <c:idx val="17"/>
            <c:bubble3D val="0"/>
            <c:spPr>
              <a:solidFill>
                <a:schemeClr val="accent1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C-0B6C-4B66-B004-9710F0754A36}"/>
              </c:ext>
            </c:extLst>
          </c:dPt>
          <c:dPt>
            <c:idx val="18"/>
            <c:bubble3D val="0"/>
            <c:spPr>
              <a:solidFill>
                <a:schemeClr val="accent1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E-0B6C-4B66-B004-9710F0754A36}"/>
              </c:ext>
            </c:extLst>
          </c:dPt>
          <c:dPt>
            <c:idx val="19"/>
            <c:bubble3D val="0"/>
            <c:spPr>
              <a:solidFill>
                <a:schemeClr val="accent1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0-0B6C-4B66-B004-9710F0754A36}"/>
              </c:ext>
            </c:extLst>
          </c:dPt>
          <c:val>
            <c:numLit>
              <c:formatCode>General</c:formatCode>
              <c:ptCount val="20"/>
              <c:pt idx="0">
                <c:v>1</c:v>
              </c:pt>
              <c:pt idx="1">
                <c:v>1</c:v>
              </c:pt>
              <c:pt idx="2">
                <c:v>1</c:v>
              </c:pt>
              <c:pt idx="3">
                <c:v>1</c:v>
              </c:pt>
              <c:pt idx="4">
                <c:v>1</c:v>
              </c:pt>
              <c:pt idx="5">
                <c:v>1</c:v>
              </c:pt>
              <c:pt idx="6">
                <c:v>1</c:v>
              </c:pt>
              <c:pt idx="7">
                <c:v>1</c:v>
              </c:pt>
              <c:pt idx="8">
                <c:v>1</c:v>
              </c:pt>
              <c:pt idx="9">
                <c:v>1</c:v>
              </c:pt>
              <c:pt idx="10">
                <c:v>1</c:v>
              </c:pt>
              <c:pt idx="11">
                <c:v>1</c:v>
              </c:pt>
              <c:pt idx="12">
                <c:v>1</c:v>
              </c:pt>
              <c:pt idx="13">
                <c:v>1</c:v>
              </c:pt>
              <c:pt idx="14">
                <c:v>1</c:v>
              </c:pt>
              <c:pt idx="15">
                <c:v>1</c:v>
              </c:pt>
              <c:pt idx="16">
                <c:v>1</c:v>
              </c:pt>
              <c:pt idx="17">
                <c:v>1</c:v>
              </c:pt>
              <c:pt idx="18">
                <c:v>1</c:v>
              </c:pt>
              <c:pt idx="19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31-0B6C-4B66-B004-9710F0754A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doughnutChart>
        <c:varyColors val="1"/>
        <c:ser>
          <c:idx val="0"/>
          <c:order val="0"/>
          <c:spPr>
            <a:solidFill>
              <a:schemeClr val="bg1"/>
            </a:solidFill>
          </c:spPr>
          <c:dPt>
            <c:idx val="0"/>
            <c:bubble3D val="0"/>
            <c:spPr>
              <a:solidFill>
                <a:schemeClr val="bg1"/>
              </a:solidFill>
              <a:ln w="19050">
                <a:solidFill>
                  <a:srgbClr val="FF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3-0B6C-4B66-B004-9710F0754A36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5-0B6C-4B66-B004-9710F0754A36}"/>
              </c:ext>
            </c:extLst>
          </c:dPt>
          <c:dPt>
            <c:idx val="2"/>
            <c:bubble3D val="0"/>
            <c:spPr>
              <a:solidFill>
                <a:srgbClr val="FF000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7-0B6C-4B66-B004-9710F0754A36}"/>
              </c:ext>
            </c:extLst>
          </c:dPt>
          <c:dPt>
            <c:idx val="3"/>
            <c:bubble3D val="0"/>
            <c:spPr>
              <a:solidFill>
                <a:schemeClr val="bg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9-0B6C-4B66-B004-9710F0754A36}"/>
              </c:ext>
            </c:extLst>
          </c:dPt>
          <c:val>
            <c:numRef>
              <c:f>('الرسم لجمادى الآخرى'!$M$19:$N$19,'الرسم لجمادى الآخرى'!$R$19:$S$19)</c:f>
              <c:numCache>
                <c:formatCode>0.0</c:formatCode>
                <c:ptCount val="4"/>
                <c:pt idx="0" formatCode="0.00">
                  <c:v>0</c:v>
                </c:pt>
                <c:pt idx="1">
                  <c:v>0</c:v>
                </c:pt>
                <c:pt idx="2" formatCode="0.00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A-0B6C-4B66-B004-9710F0754A36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B6C-4B66-B004-9710F0754A3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B6C-4B66-B004-9710F0754A3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0B6C-4B66-B004-9710F0754A3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0B6C-4B66-B004-9710F0754A36}"/>
              </c:ext>
            </c:extLst>
          </c:dPt>
          <c:val>
            <c:numRef>
              <c:f>('الرسم لجمادى الآخرى'!$M$20:$N$20,'الرسم لجمادى الآخرى'!$R$20:$S$20)</c:f>
              <c:numCache>
                <c:formatCode>0.0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8-0B6C-4B66-B004-9710F0754A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8421662313052536"/>
          <c:y val="0.11402945127614574"/>
          <c:w val="0.56265287980250189"/>
          <c:h val="0.87968517041711447"/>
        </c:manualLayout>
      </c:layout>
      <c:doughnutChart>
        <c:varyColors val="1"/>
        <c:ser>
          <c:idx val="2"/>
          <c:order val="2"/>
          <c:tx>
            <c:v>Helper</c:v>
          </c:tx>
          <c:spPr>
            <a:solidFill>
              <a:schemeClr val="accent1">
                <a:lumMod val="75000"/>
              </a:schemeClr>
            </a:solidFill>
          </c:spPr>
          <c:dPt>
            <c:idx val="0"/>
            <c:bubble3D val="0"/>
            <c:spPr>
              <a:solidFill>
                <a:schemeClr val="accent1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E362-419F-B737-39E9DE4A2011}"/>
              </c:ext>
            </c:extLst>
          </c:dPt>
          <c:dPt>
            <c:idx val="1"/>
            <c:bubble3D val="0"/>
            <c:spPr>
              <a:solidFill>
                <a:schemeClr val="accent1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E362-419F-B737-39E9DE4A2011}"/>
              </c:ext>
            </c:extLst>
          </c:dPt>
          <c:dPt>
            <c:idx val="2"/>
            <c:bubble3D val="0"/>
            <c:spPr>
              <a:solidFill>
                <a:schemeClr val="accent1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E-E362-419F-B737-39E9DE4A2011}"/>
              </c:ext>
            </c:extLst>
          </c:dPt>
          <c:dPt>
            <c:idx val="3"/>
            <c:bubble3D val="0"/>
            <c:spPr>
              <a:solidFill>
                <a:schemeClr val="accent1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0-E362-419F-B737-39E9DE4A2011}"/>
              </c:ext>
            </c:extLst>
          </c:dPt>
          <c:dPt>
            <c:idx val="4"/>
            <c:bubble3D val="0"/>
            <c:spPr>
              <a:solidFill>
                <a:schemeClr val="accent1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2-E362-419F-B737-39E9DE4A2011}"/>
              </c:ext>
            </c:extLst>
          </c:dPt>
          <c:dPt>
            <c:idx val="5"/>
            <c:bubble3D val="0"/>
            <c:spPr>
              <a:solidFill>
                <a:schemeClr val="accent1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4-E362-419F-B737-39E9DE4A2011}"/>
              </c:ext>
            </c:extLst>
          </c:dPt>
          <c:dPt>
            <c:idx val="6"/>
            <c:bubble3D val="0"/>
            <c:spPr>
              <a:solidFill>
                <a:schemeClr val="accent1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6-E362-419F-B737-39E9DE4A2011}"/>
              </c:ext>
            </c:extLst>
          </c:dPt>
          <c:dPt>
            <c:idx val="7"/>
            <c:bubble3D val="0"/>
            <c:spPr>
              <a:solidFill>
                <a:schemeClr val="accent1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8-E362-419F-B737-39E9DE4A2011}"/>
              </c:ext>
            </c:extLst>
          </c:dPt>
          <c:dPt>
            <c:idx val="8"/>
            <c:bubble3D val="0"/>
            <c:spPr>
              <a:solidFill>
                <a:schemeClr val="accent1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A-E362-419F-B737-39E9DE4A2011}"/>
              </c:ext>
            </c:extLst>
          </c:dPt>
          <c:dPt>
            <c:idx val="9"/>
            <c:bubble3D val="0"/>
            <c:spPr>
              <a:solidFill>
                <a:schemeClr val="accent1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C-E362-419F-B737-39E9DE4A2011}"/>
              </c:ext>
            </c:extLst>
          </c:dPt>
          <c:dPt>
            <c:idx val="10"/>
            <c:bubble3D val="0"/>
            <c:spPr>
              <a:solidFill>
                <a:schemeClr val="accent1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E-E362-419F-B737-39E9DE4A2011}"/>
              </c:ext>
            </c:extLst>
          </c:dPt>
          <c:dPt>
            <c:idx val="11"/>
            <c:bubble3D val="0"/>
            <c:spPr>
              <a:solidFill>
                <a:schemeClr val="accent1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0-E362-419F-B737-39E9DE4A2011}"/>
              </c:ext>
            </c:extLst>
          </c:dPt>
          <c:dPt>
            <c:idx val="12"/>
            <c:bubble3D val="0"/>
            <c:spPr>
              <a:solidFill>
                <a:schemeClr val="accent1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2-E362-419F-B737-39E9DE4A2011}"/>
              </c:ext>
            </c:extLst>
          </c:dPt>
          <c:dPt>
            <c:idx val="13"/>
            <c:bubble3D val="0"/>
            <c:spPr>
              <a:solidFill>
                <a:schemeClr val="accent1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4-E362-419F-B737-39E9DE4A2011}"/>
              </c:ext>
            </c:extLst>
          </c:dPt>
          <c:dPt>
            <c:idx val="14"/>
            <c:bubble3D val="0"/>
            <c:spPr>
              <a:solidFill>
                <a:schemeClr val="accent1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6-E362-419F-B737-39E9DE4A2011}"/>
              </c:ext>
            </c:extLst>
          </c:dPt>
          <c:dPt>
            <c:idx val="15"/>
            <c:bubble3D val="0"/>
            <c:spPr>
              <a:solidFill>
                <a:schemeClr val="accent1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8-E362-419F-B737-39E9DE4A2011}"/>
              </c:ext>
            </c:extLst>
          </c:dPt>
          <c:dPt>
            <c:idx val="16"/>
            <c:bubble3D val="0"/>
            <c:spPr>
              <a:solidFill>
                <a:schemeClr val="accent1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A-E362-419F-B737-39E9DE4A2011}"/>
              </c:ext>
            </c:extLst>
          </c:dPt>
          <c:dPt>
            <c:idx val="17"/>
            <c:bubble3D val="0"/>
            <c:spPr>
              <a:solidFill>
                <a:schemeClr val="accent1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C-E362-419F-B737-39E9DE4A2011}"/>
              </c:ext>
            </c:extLst>
          </c:dPt>
          <c:dPt>
            <c:idx val="18"/>
            <c:bubble3D val="0"/>
            <c:spPr>
              <a:solidFill>
                <a:schemeClr val="accent1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E-E362-419F-B737-39E9DE4A2011}"/>
              </c:ext>
            </c:extLst>
          </c:dPt>
          <c:dPt>
            <c:idx val="19"/>
            <c:bubble3D val="0"/>
            <c:spPr>
              <a:solidFill>
                <a:schemeClr val="accent1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0-E362-419F-B737-39E9DE4A2011}"/>
              </c:ext>
            </c:extLst>
          </c:dPt>
          <c:val>
            <c:numLit>
              <c:formatCode>General</c:formatCode>
              <c:ptCount val="20"/>
              <c:pt idx="0">
                <c:v>1</c:v>
              </c:pt>
              <c:pt idx="1">
                <c:v>1</c:v>
              </c:pt>
              <c:pt idx="2">
                <c:v>1</c:v>
              </c:pt>
              <c:pt idx="3">
                <c:v>1</c:v>
              </c:pt>
              <c:pt idx="4">
                <c:v>1</c:v>
              </c:pt>
              <c:pt idx="5">
                <c:v>1</c:v>
              </c:pt>
              <c:pt idx="6">
                <c:v>1</c:v>
              </c:pt>
              <c:pt idx="7">
                <c:v>1</c:v>
              </c:pt>
              <c:pt idx="8">
                <c:v>1</c:v>
              </c:pt>
              <c:pt idx="9">
                <c:v>1</c:v>
              </c:pt>
              <c:pt idx="10">
                <c:v>1</c:v>
              </c:pt>
              <c:pt idx="11">
                <c:v>1</c:v>
              </c:pt>
              <c:pt idx="12">
                <c:v>1</c:v>
              </c:pt>
              <c:pt idx="13">
                <c:v>1</c:v>
              </c:pt>
              <c:pt idx="14">
                <c:v>1</c:v>
              </c:pt>
              <c:pt idx="15">
                <c:v>1</c:v>
              </c:pt>
              <c:pt idx="16">
                <c:v>1</c:v>
              </c:pt>
              <c:pt idx="17">
                <c:v>1</c:v>
              </c:pt>
              <c:pt idx="18">
                <c:v>1</c:v>
              </c:pt>
              <c:pt idx="19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31-E362-419F-B737-39E9DE4A20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360"/>
        <c:holeSize val="50"/>
      </c:doughnutChart>
      <c:doughnutChart>
        <c:varyColors val="1"/>
        <c:ser>
          <c:idx val="0"/>
          <c:order val="0"/>
          <c:spPr>
            <a:solidFill>
              <a:schemeClr val="accent6">
                <a:lumMod val="40000"/>
                <a:lumOff val="60000"/>
              </a:schemeClr>
            </a:solidFill>
            <a:ln w="12700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2700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3-E362-419F-B737-39E9DE4A2011}"/>
              </c:ext>
            </c:extLst>
          </c:dPt>
          <c:dPt>
            <c:idx val="1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2700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5-E362-419F-B737-39E9DE4A2011}"/>
              </c:ext>
            </c:extLst>
          </c:dPt>
          <c:dPt>
            <c:idx val="2"/>
            <c:bubble3D val="0"/>
            <c:spPr>
              <a:solidFill>
                <a:schemeClr val="bg1"/>
              </a:solidFill>
              <a:ln w="12700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7-E362-419F-B737-39E9DE4A2011}"/>
              </c:ext>
            </c:extLst>
          </c:dPt>
          <c:dPt>
            <c:idx val="3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2700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9-E362-419F-B737-39E9DE4A2011}"/>
              </c:ext>
            </c:extLst>
          </c:dPt>
          <c:val>
            <c:numRef>
              <c:f>('الرسم لرجب'!$M$19:$N$19,'الرسم لرجب'!$R$19:$S$19)</c:f>
              <c:numCache>
                <c:formatCode>0.0</c:formatCode>
                <c:ptCount val="4"/>
                <c:pt idx="0" formatCode="0.00">
                  <c:v>0</c:v>
                </c:pt>
                <c:pt idx="1">
                  <c:v>0</c:v>
                </c:pt>
                <c:pt idx="2" formatCode="0.00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A-E362-419F-B737-39E9DE4A2011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E362-419F-B737-39E9DE4A201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E362-419F-B737-39E9DE4A201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E362-419F-B737-39E9DE4A201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E362-419F-B737-39E9DE4A2011}"/>
              </c:ext>
            </c:extLst>
          </c:dPt>
          <c:val>
            <c:numRef>
              <c:f>('الرسم لرجب'!$M$20:$N$20,'الرسم لرجب'!$R$20:$S$20)</c:f>
              <c:numCache>
                <c:formatCode>0.0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8-E362-419F-B737-39E9DE4A20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8421662313052536"/>
          <c:y val="0.11402945127614574"/>
          <c:w val="0.56265287980250189"/>
          <c:h val="0.87968517041711447"/>
        </c:manualLayout>
      </c:layout>
      <c:doughnutChart>
        <c:varyColors val="1"/>
        <c:ser>
          <c:idx val="2"/>
          <c:order val="2"/>
          <c:tx>
            <c:v>Helper</c:v>
          </c:tx>
          <c:spPr>
            <a:solidFill>
              <a:schemeClr val="accent1">
                <a:lumMod val="75000"/>
              </a:schemeClr>
            </a:solidFill>
          </c:spPr>
          <c:dPt>
            <c:idx val="0"/>
            <c:bubble3D val="0"/>
            <c:spPr>
              <a:solidFill>
                <a:schemeClr val="accent1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7E6D-4D4C-91CE-D502E3249856}"/>
              </c:ext>
            </c:extLst>
          </c:dPt>
          <c:dPt>
            <c:idx val="1"/>
            <c:bubble3D val="0"/>
            <c:spPr>
              <a:solidFill>
                <a:schemeClr val="accent1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7E6D-4D4C-91CE-D502E3249856}"/>
              </c:ext>
            </c:extLst>
          </c:dPt>
          <c:dPt>
            <c:idx val="2"/>
            <c:bubble3D val="0"/>
            <c:spPr>
              <a:solidFill>
                <a:schemeClr val="accent1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E-7E6D-4D4C-91CE-D502E3249856}"/>
              </c:ext>
            </c:extLst>
          </c:dPt>
          <c:dPt>
            <c:idx val="3"/>
            <c:bubble3D val="0"/>
            <c:spPr>
              <a:solidFill>
                <a:schemeClr val="accent1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0-7E6D-4D4C-91CE-D502E3249856}"/>
              </c:ext>
            </c:extLst>
          </c:dPt>
          <c:dPt>
            <c:idx val="4"/>
            <c:bubble3D val="0"/>
            <c:spPr>
              <a:solidFill>
                <a:schemeClr val="accent1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2-7E6D-4D4C-91CE-D502E3249856}"/>
              </c:ext>
            </c:extLst>
          </c:dPt>
          <c:dPt>
            <c:idx val="5"/>
            <c:bubble3D val="0"/>
            <c:spPr>
              <a:solidFill>
                <a:schemeClr val="accent1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4-7E6D-4D4C-91CE-D502E3249856}"/>
              </c:ext>
            </c:extLst>
          </c:dPt>
          <c:dPt>
            <c:idx val="6"/>
            <c:bubble3D val="0"/>
            <c:spPr>
              <a:solidFill>
                <a:schemeClr val="accent1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6-7E6D-4D4C-91CE-D502E3249856}"/>
              </c:ext>
            </c:extLst>
          </c:dPt>
          <c:dPt>
            <c:idx val="7"/>
            <c:bubble3D val="0"/>
            <c:spPr>
              <a:solidFill>
                <a:schemeClr val="accent1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8-7E6D-4D4C-91CE-D502E3249856}"/>
              </c:ext>
            </c:extLst>
          </c:dPt>
          <c:dPt>
            <c:idx val="8"/>
            <c:bubble3D val="0"/>
            <c:spPr>
              <a:solidFill>
                <a:schemeClr val="accent1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A-7E6D-4D4C-91CE-D502E3249856}"/>
              </c:ext>
            </c:extLst>
          </c:dPt>
          <c:dPt>
            <c:idx val="9"/>
            <c:bubble3D val="0"/>
            <c:spPr>
              <a:solidFill>
                <a:schemeClr val="accent1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C-7E6D-4D4C-91CE-D502E3249856}"/>
              </c:ext>
            </c:extLst>
          </c:dPt>
          <c:dPt>
            <c:idx val="10"/>
            <c:bubble3D val="0"/>
            <c:spPr>
              <a:solidFill>
                <a:schemeClr val="accent1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E-7E6D-4D4C-91CE-D502E3249856}"/>
              </c:ext>
            </c:extLst>
          </c:dPt>
          <c:dPt>
            <c:idx val="11"/>
            <c:bubble3D val="0"/>
            <c:spPr>
              <a:solidFill>
                <a:schemeClr val="accent1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0-7E6D-4D4C-91CE-D502E3249856}"/>
              </c:ext>
            </c:extLst>
          </c:dPt>
          <c:dPt>
            <c:idx val="12"/>
            <c:bubble3D val="0"/>
            <c:spPr>
              <a:solidFill>
                <a:schemeClr val="accent1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2-7E6D-4D4C-91CE-D502E3249856}"/>
              </c:ext>
            </c:extLst>
          </c:dPt>
          <c:dPt>
            <c:idx val="13"/>
            <c:bubble3D val="0"/>
            <c:spPr>
              <a:solidFill>
                <a:schemeClr val="accent1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4-7E6D-4D4C-91CE-D502E3249856}"/>
              </c:ext>
            </c:extLst>
          </c:dPt>
          <c:dPt>
            <c:idx val="14"/>
            <c:bubble3D val="0"/>
            <c:spPr>
              <a:solidFill>
                <a:schemeClr val="accent1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6-7E6D-4D4C-91CE-D502E3249856}"/>
              </c:ext>
            </c:extLst>
          </c:dPt>
          <c:dPt>
            <c:idx val="15"/>
            <c:bubble3D val="0"/>
            <c:spPr>
              <a:solidFill>
                <a:schemeClr val="accent1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8-7E6D-4D4C-91CE-D502E3249856}"/>
              </c:ext>
            </c:extLst>
          </c:dPt>
          <c:dPt>
            <c:idx val="16"/>
            <c:bubble3D val="0"/>
            <c:spPr>
              <a:solidFill>
                <a:schemeClr val="accent1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A-7E6D-4D4C-91CE-D502E3249856}"/>
              </c:ext>
            </c:extLst>
          </c:dPt>
          <c:dPt>
            <c:idx val="17"/>
            <c:bubble3D val="0"/>
            <c:spPr>
              <a:solidFill>
                <a:schemeClr val="accent1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C-7E6D-4D4C-91CE-D502E3249856}"/>
              </c:ext>
            </c:extLst>
          </c:dPt>
          <c:dPt>
            <c:idx val="18"/>
            <c:bubble3D val="0"/>
            <c:spPr>
              <a:solidFill>
                <a:schemeClr val="accent1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E-7E6D-4D4C-91CE-D502E3249856}"/>
              </c:ext>
            </c:extLst>
          </c:dPt>
          <c:dPt>
            <c:idx val="19"/>
            <c:bubble3D val="0"/>
            <c:spPr>
              <a:solidFill>
                <a:schemeClr val="accent1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0-7E6D-4D4C-91CE-D502E3249856}"/>
              </c:ext>
            </c:extLst>
          </c:dPt>
          <c:val>
            <c:numLit>
              <c:formatCode>General</c:formatCode>
              <c:ptCount val="20"/>
              <c:pt idx="0">
                <c:v>1</c:v>
              </c:pt>
              <c:pt idx="1">
                <c:v>1</c:v>
              </c:pt>
              <c:pt idx="2">
                <c:v>1</c:v>
              </c:pt>
              <c:pt idx="3">
                <c:v>1</c:v>
              </c:pt>
              <c:pt idx="4">
                <c:v>1</c:v>
              </c:pt>
              <c:pt idx="5">
                <c:v>1</c:v>
              </c:pt>
              <c:pt idx="6">
                <c:v>1</c:v>
              </c:pt>
              <c:pt idx="7">
                <c:v>1</c:v>
              </c:pt>
              <c:pt idx="8">
                <c:v>1</c:v>
              </c:pt>
              <c:pt idx="9">
                <c:v>1</c:v>
              </c:pt>
              <c:pt idx="10">
                <c:v>1</c:v>
              </c:pt>
              <c:pt idx="11">
                <c:v>1</c:v>
              </c:pt>
              <c:pt idx="12">
                <c:v>1</c:v>
              </c:pt>
              <c:pt idx="13">
                <c:v>1</c:v>
              </c:pt>
              <c:pt idx="14">
                <c:v>1</c:v>
              </c:pt>
              <c:pt idx="15">
                <c:v>1</c:v>
              </c:pt>
              <c:pt idx="16">
                <c:v>1</c:v>
              </c:pt>
              <c:pt idx="17">
                <c:v>1</c:v>
              </c:pt>
              <c:pt idx="18">
                <c:v>1</c:v>
              </c:pt>
              <c:pt idx="19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31-7E6D-4D4C-91CE-D502E32498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360"/>
        <c:holeSize val="50"/>
      </c:doughnutChart>
      <c:doughnutChart>
        <c:varyColors val="1"/>
        <c:ser>
          <c:idx val="0"/>
          <c:order val="0"/>
          <c:spPr>
            <a:solidFill>
              <a:schemeClr val="bg1"/>
            </a:solidFill>
            <a:ln w="19050">
              <a:solidFill>
                <a:srgbClr val="FF0000"/>
              </a:solidFill>
            </a:ln>
          </c:spPr>
          <c:dPt>
            <c:idx val="0"/>
            <c:bubble3D val="0"/>
            <c:spPr>
              <a:solidFill>
                <a:schemeClr val="bg1"/>
              </a:solidFill>
              <a:ln w="19050">
                <a:solidFill>
                  <a:srgbClr val="FF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3-7E6D-4D4C-91CE-D502E3249856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19050">
                <a:solidFill>
                  <a:srgbClr val="FF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5-7E6D-4D4C-91CE-D502E3249856}"/>
              </c:ext>
            </c:extLst>
          </c:dPt>
          <c:dPt>
            <c:idx val="2"/>
            <c:bubble3D val="0"/>
            <c:spPr>
              <a:solidFill>
                <a:srgbClr val="FF000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7-7E6D-4D4C-91CE-D502E3249856}"/>
              </c:ext>
            </c:extLst>
          </c:dPt>
          <c:dPt>
            <c:idx val="3"/>
            <c:bubble3D val="0"/>
            <c:spPr>
              <a:solidFill>
                <a:schemeClr val="bg1"/>
              </a:solidFill>
              <a:ln w="19050">
                <a:solidFill>
                  <a:srgbClr val="FF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9-7E6D-4D4C-91CE-D502E3249856}"/>
              </c:ext>
            </c:extLst>
          </c:dPt>
          <c:val>
            <c:numRef>
              <c:f>('الرسم لرجب'!$M$19:$N$19,'الرسم لرجب'!$R$19:$S$19)</c:f>
              <c:numCache>
                <c:formatCode>0.0</c:formatCode>
                <c:ptCount val="4"/>
                <c:pt idx="0" formatCode="0.00">
                  <c:v>0</c:v>
                </c:pt>
                <c:pt idx="1">
                  <c:v>0</c:v>
                </c:pt>
                <c:pt idx="2" formatCode="0.00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A-7E6D-4D4C-91CE-D502E3249856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E6D-4D4C-91CE-D502E324985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E6D-4D4C-91CE-D502E324985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E6D-4D4C-91CE-D502E324985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7E6D-4D4C-91CE-D502E3249856}"/>
              </c:ext>
            </c:extLst>
          </c:dPt>
          <c:val>
            <c:numRef>
              <c:f>('الرسم لرجب'!$M$20:$N$20,'الرسم لرجب'!$R$20:$S$20)</c:f>
              <c:numCache>
                <c:formatCode>0.0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8-7E6D-4D4C-91CE-D502E32498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8421662313052536"/>
          <c:y val="0.11402945127614574"/>
          <c:w val="0.56265287980250189"/>
          <c:h val="0.87968517041711447"/>
        </c:manualLayout>
      </c:layout>
      <c:doughnutChart>
        <c:varyColors val="1"/>
        <c:ser>
          <c:idx val="2"/>
          <c:order val="2"/>
          <c:tx>
            <c:v>Helper</c:v>
          </c:tx>
          <c:spPr>
            <a:solidFill>
              <a:schemeClr val="accent1">
                <a:lumMod val="75000"/>
              </a:schemeClr>
            </a:solidFill>
          </c:spPr>
          <c:dPt>
            <c:idx val="0"/>
            <c:bubble3D val="0"/>
            <c:spPr>
              <a:solidFill>
                <a:schemeClr val="accent1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E4A9-4B51-B3DB-559CC22B0B80}"/>
              </c:ext>
            </c:extLst>
          </c:dPt>
          <c:dPt>
            <c:idx val="1"/>
            <c:bubble3D val="0"/>
            <c:spPr>
              <a:solidFill>
                <a:schemeClr val="accent1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E4A9-4B51-B3DB-559CC22B0B80}"/>
              </c:ext>
            </c:extLst>
          </c:dPt>
          <c:dPt>
            <c:idx val="2"/>
            <c:bubble3D val="0"/>
            <c:spPr>
              <a:solidFill>
                <a:schemeClr val="accent1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E-E4A9-4B51-B3DB-559CC22B0B80}"/>
              </c:ext>
            </c:extLst>
          </c:dPt>
          <c:dPt>
            <c:idx val="3"/>
            <c:bubble3D val="0"/>
            <c:spPr>
              <a:solidFill>
                <a:schemeClr val="accent1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0-E4A9-4B51-B3DB-559CC22B0B80}"/>
              </c:ext>
            </c:extLst>
          </c:dPt>
          <c:dPt>
            <c:idx val="4"/>
            <c:bubble3D val="0"/>
            <c:spPr>
              <a:solidFill>
                <a:schemeClr val="accent1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2-E4A9-4B51-B3DB-559CC22B0B80}"/>
              </c:ext>
            </c:extLst>
          </c:dPt>
          <c:dPt>
            <c:idx val="5"/>
            <c:bubble3D val="0"/>
            <c:spPr>
              <a:solidFill>
                <a:schemeClr val="accent1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4-E4A9-4B51-B3DB-559CC22B0B80}"/>
              </c:ext>
            </c:extLst>
          </c:dPt>
          <c:dPt>
            <c:idx val="6"/>
            <c:bubble3D val="0"/>
            <c:spPr>
              <a:solidFill>
                <a:schemeClr val="accent1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6-E4A9-4B51-B3DB-559CC22B0B80}"/>
              </c:ext>
            </c:extLst>
          </c:dPt>
          <c:dPt>
            <c:idx val="7"/>
            <c:bubble3D val="0"/>
            <c:spPr>
              <a:solidFill>
                <a:schemeClr val="accent1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8-E4A9-4B51-B3DB-559CC22B0B80}"/>
              </c:ext>
            </c:extLst>
          </c:dPt>
          <c:dPt>
            <c:idx val="8"/>
            <c:bubble3D val="0"/>
            <c:spPr>
              <a:solidFill>
                <a:schemeClr val="accent1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A-E4A9-4B51-B3DB-559CC22B0B80}"/>
              </c:ext>
            </c:extLst>
          </c:dPt>
          <c:dPt>
            <c:idx val="9"/>
            <c:bubble3D val="0"/>
            <c:spPr>
              <a:solidFill>
                <a:schemeClr val="accent1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C-E4A9-4B51-B3DB-559CC22B0B80}"/>
              </c:ext>
            </c:extLst>
          </c:dPt>
          <c:dPt>
            <c:idx val="10"/>
            <c:bubble3D val="0"/>
            <c:spPr>
              <a:solidFill>
                <a:schemeClr val="accent1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E-E4A9-4B51-B3DB-559CC22B0B80}"/>
              </c:ext>
            </c:extLst>
          </c:dPt>
          <c:dPt>
            <c:idx val="11"/>
            <c:bubble3D val="0"/>
            <c:spPr>
              <a:solidFill>
                <a:schemeClr val="accent1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0-E4A9-4B51-B3DB-559CC22B0B80}"/>
              </c:ext>
            </c:extLst>
          </c:dPt>
          <c:dPt>
            <c:idx val="12"/>
            <c:bubble3D val="0"/>
            <c:spPr>
              <a:solidFill>
                <a:schemeClr val="accent1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2-E4A9-4B51-B3DB-559CC22B0B80}"/>
              </c:ext>
            </c:extLst>
          </c:dPt>
          <c:dPt>
            <c:idx val="13"/>
            <c:bubble3D val="0"/>
            <c:spPr>
              <a:solidFill>
                <a:schemeClr val="accent1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4-E4A9-4B51-B3DB-559CC22B0B80}"/>
              </c:ext>
            </c:extLst>
          </c:dPt>
          <c:dPt>
            <c:idx val="14"/>
            <c:bubble3D val="0"/>
            <c:spPr>
              <a:solidFill>
                <a:schemeClr val="accent1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6-E4A9-4B51-B3DB-559CC22B0B80}"/>
              </c:ext>
            </c:extLst>
          </c:dPt>
          <c:dPt>
            <c:idx val="15"/>
            <c:bubble3D val="0"/>
            <c:spPr>
              <a:solidFill>
                <a:schemeClr val="accent1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8-E4A9-4B51-B3DB-559CC22B0B80}"/>
              </c:ext>
            </c:extLst>
          </c:dPt>
          <c:dPt>
            <c:idx val="16"/>
            <c:bubble3D val="0"/>
            <c:spPr>
              <a:solidFill>
                <a:schemeClr val="accent1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A-E4A9-4B51-B3DB-559CC22B0B80}"/>
              </c:ext>
            </c:extLst>
          </c:dPt>
          <c:dPt>
            <c:idx val="17"/>
            <c:bubble3D val="0"/>
            <c:spPr>
              <a:solidFill>
                <a:schemeClr val="accent1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C-E4A9-4B51-B3DB-559CC22B0B80}"/>
              </c:ext>
            </c:extLst>
          </c:dPt>
          <c:dPt>
            <c:idx val="18"/>
            <c:bubble3D val="0"/>
            <c:spPr>
              <a:solidFill>
                <a:schemeClr val="accent1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E-E4A9-4B51-B3DB-559CC22B0B80}"/>
              </c:ext>
            </c:extLst>
          </c:dPt>
          <c:dPt>
            <c:idx val="19"/>
            <c:bubble3D val="0"/>
            <c:spPr>
              <a:solidFill>
                <a:schemeClr val="accent1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0-E4A9-4B51-B3DB-559CC22B0B80}"/>
              </c:ext>
            </c:extLst>
          </c:dPt>
          <c:val>
            <c:numLit>
              <c:formatCode>General</c:formatCode>
              <c:ptCount val="20"/>
              <c:pt idx="0">
                <c:v>1</c:v>
              </c:pt>
              <c:pt idx="1">
                <c:v>1</c:v>
              </c:pt>
              <c:pt idx="2">
                <c:v>1</c:v>
              </c:pt>
              <c:pt idx="3">
                <c:v>1</c:v>
              </c:pt>
              <c:pt idx="4">
                <c:v>1</c:v>
              </c:pt>
              <c:pt idx="5">
                <c:v>1</c:v>
              </c:pt>
              <c:pt idx="6">
                <c:v>1</c:v>
              </c:pt>
              <c:pt idx="7">
                <c:v>1</c:v>
              </c:pt>
              <c:pt idx="8">
                <c:v>1</c:v>
              </c:pt>
              <c:pt idx="9">
                <c:v>1</c:v>
              </c:pt>
              <c:pt idx="10">
                <c:v>1</c:v>
              </c:pt>
              <c:pt idx="11">
                <c:v>1</c:v>
              </c:pt>
              <c:pt idx="12">
                <c:v>1</c:v>
              </c:pt>
              <c:pt idx="13">
                <c:v>1</c:v>
              </c:pt>
              <c:pt idx="14">
                <c:v>1</c:v>
              </c:pt>
              <c:pt idx="15">
                <c:v>1</c:v>
              </c:pt>
              <c:pt idx="16">
                <c:v>1</c:v>
              </c:pt>
              <c:pt idx="17">
                <c:v>1</c:v>
              </c:pt>
              <c:pt idx="18">
                <c:v>1</c:v>
              </c:pt>
              <c:pt idx="19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31-E4A9-4B51-B3DB-559CC22B0B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360"/>
        <c:holeSize val="50"/>
      </c:doughnutChart>
      <c:doughnutChart>
        <c:varyColors val="1"/>
        <c:ser>
          <c:idx val="0"/>
          <c:order val="0"/>
          <c:spPr>
            <a:solidFill>
              <a:schemeClr val="accent6">
                <a:lumMod val="40000"/>
                <a:lumOff val="60000"/>
              </a:schemeClr>
            </a:solidFill>
            <a:ln w="19050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3-E4A9-4B51-B3DB-559CC22B0B80}"/>
              </c:ext>
            </c:extLst>
          </c:dPt>
          <c:dPt>
            <c:idx val="1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5-E4A9-4B51-B3DB-559CC22B0B80}"/>
              </c:ext>
            </c:extLst>
          </c:dPt>
          <c:dPt>
            <c:idx val="2"/>
            <c:bubble3D val="0"/>
            <c:spPr>
              <a:solidFill>
                <a:schemeClr val="bg1"/>
              </a:solidFill>
              <a:ln w="19050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7-E4A9-4B51-B3DB-559CC22B0B80}"/>
              </c:ext>
            </c:extLst>
          </c:dPt>
          <c:dPt>
            <c:idx val="3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9-E4A9-4B51-B3DB-559CC22B0B80}"/>
              </c:ext>
            </c:extLst>
          </c:dPt>
          <c:val>
            <c:numRef>
              <c:f>('الرسم لشعبان'!$M$19:$N$19,'الرسم لشعبان'!$R$19:$S$19)</c:f>
              <c:numCache>
                <c:formatCode>0.0</c:formatCode>
                <c:ptCount val="4"/>
                <c:pt idx="0" formatCode="0.00">
                  <c:v>0</c:v>
                </c:pt>
                <c:pt idx="1">
                  <c:v>0</c:v>
                </c:pt>
                <c:pt idx="2" formatCode="0.00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A-E4A9-4B51-B3DB-559CC22B0B80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E4A9-4B51-B3DB-559CC22B0B8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E4A9-4B51-B3DB-559CC22B0B8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E4A9-4B51-B3DB-559CC22B0B8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E4A9-4B51-B3DB-559CC22B0B80}"/>
              </c:ext>
            </c:extLst>
          </c:dPt>
          <c:val>
            <c:numRef>
              <c:f>('الرسم لشعبان'!$M$20:$N$20,'الرسم لشعبان'!$R$20:$S$20)</c:f>
              <c:numCache>
                <c:formatCode>0.0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8-E4A9-4B51-B3DB-559CC22B0B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8421662313052536"/>
          <c:y val="0.11402945127614574"/>
          <c:w val="0.56265287980250189"/>
          <c:h val="0.87968517041711447"/>
        </c:manualLayout>
      </c:layout>
      <c:doughnutChart>
        <c:varyColors val="1"/>
        <c:ser>
          <c:idx val="2"/>
          <c:order val="2"/>
          <c:tx>
            <c:v>Helper</c:v>
          </c:tx>
          <c:spPr>
            <a:solidFill>
              <a:schemeClr val="accent1">
                <a:lumMod val="75000"/>
              </a:schemeClr>
            </a:solidFill>
          </c:spPr>
          <c:dPt>
            <c:idx val="0"/>
            <c:bubble3D val="0"/>
            <c:spPr>
              <a:solidFill>
                <a:schemeClr val="accent1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E9CD-44B4-A3E9-6A6A940A5DB2}"/>
              </c:ext>
            </c:extLst>
          </c:dPt>
          <c:dPt>
            <c:idx val="1"/>
            <c:bubble3D val="0"/>
            <c:spPr>
              <a:solidFill>
                <a:schemeClr val="accent1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E9CD-44B4-A3E9-6A6A940A5DB2}"/>
              </c:ext>
            </c:extLst>
          </c:dPt>
          <c:dPt>
            <c:idx val="2"/>
            <c:bubble3D val="0"/>
            <c:spPr>
              <a:solidFill>
                <a:schemeClr val="accent1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E-E9CD-44B4-A3E9-6A6A940A5DB2}"/>
              </c:ext>
            </c:extLst>
          </c:dPt>
          <c:dPt>
            <c:idx val="3"/>
            <c:bubble3D val="0"/>
            <c:spPr>
              <a:solidFill>
                <a:schemeClr val="accent1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0-E9CD-44B4-A3E9-6A6A940A5DB2}"/>
              </c:ext>
            </c:extLst>
          </c:dPt>
          <c:dPt>
            <c:idx val="4"/>
            <c:bubble3D val="0"/>
            <c:spPr>
              <a:solidFill>
                <a:schemeClr val="accent1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2-E9CD-44B4-A3E9-6A6A940A5DB2}"/>
              </c:ext>
            </c:extLst>
          </c:dPt>
          <c:dPt>
            <c:idx val="5"/>
            <c:bubble3D val="0"/>
            <c:spPr>
              <a:solidFill>
                <a:schemeClr val="accent1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4-E9CD-44B4-A3E9-6A6A940A5DB2}"/>
              </c:ext>
            </c:extLst>
          </c:dPt>
          <c:dPt>
            <c:idx val="6"/>
            <c:bubble3D val="0"/>
            <c:spPr>
              <a:solidFill>
                <a:schemeClr val="accent1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6-E9CD-44B4-A3E9-6A6A940A5DB2}"/>
              </c:ext>
            </c:extLst>
          </c:dPt>
          <c:dPt>
            <c:idx val="7"/>
            <c:bubble3D val="0"/>
            <c:spPr>
              <a:solidFill>
                <a:schemeClr val="accent1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8-E9CD-44B4-A3E9-6A6A940A5DB2}"/>
              </c:ext>
            </c:extLst>
          </c:dPt>
          <c:dPt>
            <c:idx val="8"/>
            <c:bubble3D val="0"/>
            <c:spPr>
              <a:solidFill>
                <a:schemeClr val="accent1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A-E9CD-44B4-A3E9-6A6A940A5DB2}"/>
              </c:ext>
            </c:extLst>
          </c:dPt>
          <c:dPt>
            <c:idx val="9"/>
            <c:bubble3D val="0"/>
            <c:spPr>
              <a:solidFill>
                <a:schemeClr val="accent1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C-E9CD-44B4-A3E9-6A6A940A5DB2}"/>
              </c:ext>
            </c:extLst>
          </c:dPt>
          <c:dPt>
            <c:idx val="10"/>
            <c:bubble3D val="0"/>
            <c:spPr>
              <a:solidFill>
                <a:schemeClr val="accent1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E-E9CD-44B4-A3E9-6A6A940A5DB2}"/>
              </c:ext>
            </c:extLst>
          </c:dPt>
          <c:dPt>
            <c:idx val="11"/>
            <c:bubble3D val="0"/>
            <c:spPr>
              <a:solidFill>
                <a:schemeClr val="accent1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0-E9CD-44B4-A3E9-6A6A940A5DB2}"/>
              </c:ext>
            </c:extLst>
          </c:dPt>
          <c:dPt>
            <c:idx val="12"/>
            <c:bubble3D val="0"/>
            <c:spPr>
              <a:solidFill>
                <a:schemeClr val="accent1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2-E9CD-44B4-A3E9-6A6A940A5DB2}"/>
              </c:ext>
            </c:extLst>
          </c:dPt>
          <c:dPt>
            <c:idx val="13"/>
            <c:bubble3D val="0"/>
            <c:spPr>
              <a:solidFill>
                <a:schemeClr val="accent1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4-E9CD-44B4-A3E9-6A6A940A5DB2}"/>
              </c:ext>
            </c:extLst>
          </c:dPt>
          <c:dPt>
            <c:idx val="14"/>
            <c:bubble3D val="0"/>
            <c:spPr>
              <a:solidFill>
                <a:schemeClr val="accent1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6-E9CD-44B4-A3E9-6A6A940A5DB2}"/>
              </c:ext>
            </c:extLst>
          </c:dPt>
          <c:dPt>
            <c:idx val="15"/>
            <c:bubble3D val="0"/>
            <c:spPr>
              <a:solidFill>
                <a:schemeClr val="accent1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8-E9CD-44B4-A3E9-6A6A940A5DB2}"/>
              </c:ext>
            </c:extLst>
          </c:dPt>
          <c:dPt>
            <c:idx val="16"/>
            <c:bubble3D val="0"/>
            <c:spPr>
              <a:solidFill>
                <a:schemeClr val="accent1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A-E9CD-44B4-A3E9-6A6A940A5DB2}"/>
              </c:ext>
            </c:extLst>
          </c:dPt>
          <c:dPt>
            <c:idx val="17"/>
            <c:bubble3D val="0"/>
            <c:spPr>
              <a:solidFill>
                <a:schemeClr val="accent1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C-E9CD-44B4-A3E9-6A6A940A5DB2}"/>
              </c:ext>
            </c:extLst>
          </c:dPt>
          <c:dPt>
            <c:idx val="18"/>
            <c:bubble3D val="0"/>
            <c:spPr>
              <a:solidFill>
                <a:schemeClr val="accent1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E-E9CD-44B4-A3E9-6A6A940A5DB2}"/>
              </c:ext>
            </c:extLst>
          </c:dPt>
          <c:dPt>
            <c:idx val="19"/>
            <c:bubble3D val="0"/>
            <c:spPr>
              <a:solidFill>
                <a:schemeClr val="accent1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0-E9CD-44B4-A3E9-6A6A940A5DB2}"/>
              </c:ext>
            </c:extLst>
          </c:dPt>
          <c:val>
            <c:numLit>
              <c:formatCode>General</c:formatCode>
              <c:ptCount val="20"/>
              <c:pt idx="0">
                <c:v>1</c:v>
              </c:pt>
              <c:pt idx="1">
                <c:v>1</c:v>
              </c:pt>
              <c:pt idx="2">
                <c:v>1</c:v>
              </c:pt>
              <c:pt idx="3">
                <c:v>1</c:v>
              </c:pt>
              <c:pt idx="4">
                <c:v>1</c:v>
              </c:pt>
              <c:pt idx="5">
                <c:v>1</c:v>
              </c:pt>
              <c:pt idx="6">
                <c:v>1</c:v>
              </c:pt>
              <c:pt idx="7">
                <c:v>1</c:v>
              </c:pt>
              <c:pt idx="8">
                <c:v>1</c:v>
              </c:pt>
              <c:pt idx="9">
                <c:v>1</c:v>
              </c:pt>
              <c:pt idx="10">
                <c:v>1</c:v>
              </c:pt>
              <c:pt idx="11">
                <c:v>1</c:v>
              </c:pt>
              <c:pt idx="12">
                <c:v>1</c:v>
              </c:pt>
              <c:pt idx="13">
                <c:v>1</c:v>
              </c:pt>
              <c:pt idx="14">
                <c:v>1</c:v>
              </c:pt>
              <c:pt idx="15">
                <c:v>1</c:v>
              </c:pt>
              <c:pt idx="16">
                <c:v>1</c:v>
              </c:pt>
              <c:pt idx="17">
                <c:v>1</c:v>
              </c:pt>
              <c:pt idx="18">
                <c:v>1</c:v>
              </c:pt>
              <c:pt idx="19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31-E9CD-44B4-A3E9-6A6A940A5D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360"/>
        <c:holeSize val="50"/>
      </c:doughnutChart>
      <c:doughnutChart>
        <c:varyColors val="1"/>
        <c:ser>
          <c:idx val="0"/>
          <c:order val="0"/>
          <c:spPr>
            <a:solidFill>
              <a:schemeClr val="bg1"/>
            </a:solidFill>
            <a:ln w="12700">
              <a:solidFill>
                <a:srgbClr val="FF0000"/>
              </a:solidFill>
            </a:ln>
          </c:spPr>
          <c:dPt>
            <c:idx val="0"/>
            <c:bubble3D val="0"/>
            <c:spPr>
              <a:solidFill>
                <a:schemeClr val="bg1"/>
              </a:solidFill>
              <a:ln w="12700">
                <a:solidFill>
                  <a:srgbClr val="FF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3-E9CD-44B4-A3E9-6A6A940A5DB2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12700">
                <a:solidFill>
                  <a:srgbClr val="FF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5-E9CD-44B4-A3E9-6A6A940A5DB2}"/>
              </c:ext>
            </c:extLst>
          </c:dPt>
          <c:dPt>
            <c:idx val="2"/>
            <c:bubble3D val="0"/>
            <c:spPr>
              <a:solidFill>
                <a:srgbClr val="FF0000"/>
              </a:solidFill>
              <a:ln w="12700">
                <a:solidFill>
                  <a:srgbClr val="FF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7-E9CD-44B4-A3E9-6A6A940A5DB2}"/>
              </c:ext>
            </c:extLst>
          </c:dPt>
          <c:dPt>
            <c:idx val="3"/>
            <c:bubble3D val="0"/>
            <c:spPr>
              <a:solidFill>
                <a:schemeClr val="bg1"/>
              </a:solidFill>
              <a:ln w="12700">
                <a:solidFill>
                  <a:srgbClr val="FF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9-E9CD-44B4-A3E9-6A6A940A5DB2}"/>
              </c:ext>
            </c:extLst>
          </c:dPt>
          <c:val>
            <c:numRef>
              <c:f>('الرسم لشعبان'!$M$19:$N$19,'الرسم لشعبان'!$R$19:$S$19)</c:f>
              <c:numCache>
                <c:formatCode>0.0</c:formatCode>
                <c:ptCount val="4"/>
                <c:pt idx="0" formatCode="0.00">
                  <c:v>0</c:v>
                </c:pt>
                <c:pt idx="1">
                  <c:v>0</c:v>
                </c:pt>
                <c:pt idx="2" formatCode="0.00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A-E9CD-44B4-A3E9-6A6A940A5DB2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E9CD-44B4-A3E9-6A6A940A5DB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E9CD-44B4-A3E9-6A6A940A5DB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E9CD-44B4-A3E9-6A6A940A5DB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E9CD-44B4-A3E9-6A6A940A5DB2}"/>
              </c:ext>
            </c:extLst>
          </c:dPt>
          <c:val>
            <c:numRef>
              <c:f>('الرسم لشعبان'!$M$20:$N$20,'الرسم لشعبان'!$R$20:$S$20)</c:f>
              <c:numCache>
                <c:formatCode>0.0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8-E9CD-44B4-A3E9-6A6A940A5D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8421662313052536"/>
          <c:y val="0.11402945127614574"/>
          <c:w val="0.56265287980250189"/>
          <c:h val="0.87968517041711447"/>
        </c:manualLayout>
      </c:layout>
      <c:doughnutChart>
        <c:varyColors val="1"/>
        <c:ser>
          <c:idx val="2"/>
          <c:order val="2"/>
          <c:tx>
            <c:v>Helper</c:v>
          </c:tx>
          <c:spPr>
            <a:solidFill>
              <a:schemeClr val="accent1">
                <a:lumMod val="75000"/>
              </a:schemeClr>
            </a:solidFill>
          </c:spPr>
          <c:dPt>
            <c:idx val="0"/>
            <c:bubble3D val="0"/>
            <c:spPr>
              <a:solidFill>
                <a:schemeClr val="accent1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2F76-4BE1-AFE8-C47B683B7322}"/>
              </c:ext>
            </c:extLst>
          </c:dPt>
          <c:dPt>
            <c:idx val="1"/>
            <c:bubble3D val="0"/>
            <c:spPr>
              <a:solidFill>
                <a:schemeClr val="accent1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2F76-4BE1-AFE8-C47B683B7322}"/>
              </c:ext>
            </c:extLst>
          </c:dPt>
          <c:dPt>
            <c:idx val="2"/>
            <c:bubble3D val="0"/>
            <c:spPr>
              <a:solidFill>
                <a:schemeClr val="accent1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E-2F76-4BE1-AFE8-C47B683B7322}"/>
              </c:ext>
            </c:extLst>
          </c:dPt>
          <c:dPt>
            <c:idx val="3"/>
            <c:bubble3D val="0"/>
            <c:spPr>
              <a:solidFill>
                <a:schemeClr val="accent1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0-2F76-4BE1-AFE8-C47B683B7322}"/>
              </c:ext>
            </c:extLst>
          </c:dPt>
          <c:dPt>
            <c:idx val="4"/>
            <c:bubble3D val="0"/>
            <c:spPr>
              <a:solidFill>
                <a:schemeClr val="accent1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2-2F76-4BE1-AFE8-C47B683B7322}"/>
              </c:ext>
            </c:extLst>
          </c:dPt>
          <c:dPt>
            <c:idx val="5"/>
            <c:bubble3D val="0"/>
            <c:spPr>
              <a:solidFill>
                <a:schemeClr val="accent1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4-2F76-4BE1-AFE8-C47B683B7322}"/>
              </c:ext>
            </c:extLst>
          </c:dPt>
          <c:dPt>
            <c:idx val="6"/>
            <c:bubble3D val="0"/>
            <c:spPr>
              <a:solidFill>
                <a:schemeClr val="accent1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6-2F76-4BE1-AFE8-C47B683B7322}"/>
              </c:ext>
            </c:extLst>
          </c:dPt>
          <c:dPt>
            <c:idx val="7"/>
            <c:bubble3D val="0"/>
            <c:spPr>
              <a:solidFill>
                <a:schemeClr val="accent1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8-2F76-4BE1-AFE8-C47B683B7322}"/>
              </c:ext>
            </c:extLst>
          </c:dPt>
          <c:dPt>
            <c:idx val="8"/>
            <c:bubble3D val="0"/>
            <c:spPr>
              <a:solidFill>
                <a:schemeClr val="accent1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A-2F76-4BE1-AFE8-C47B683B7322}"/>
              </c:ext>
            </c:extLst>
          </c:dPt>
          <c:dPt>
            <c:idx val="9"/>
            <c:bubble3D val="0"/>
            <c:spPr>
              <a:solidFill>
                <a:schemeClr val="accent1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C-2F76-4BE1-AFE8-C47B683B7322}"/>
              </c:ext>
            </c:extLst>
          </c:dPt>
          <c:dPt>
            <c:idx val="10"/>
            <c:bubble3D val="0"/>
            <c:spPr>
              <a:solidFill>
                <a:schemeClr val="accent1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E-2F76-4BE1-AFE8-C47B683B7322}"/>
              </c:ext>
            </c:extLst>
          </c:dPt>
          <c:dPt>
            <c:idx val="11"/>
            <c:bubble3D val="0"/>
            <c:spPr>
              <a:solidFill>
                <a:schemeClr val="accent1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0-2F76-4BE1-AFE8-C47B683B7322}"/>
              </c:ext>
            </c:extLst>
          </c:dPt>
          <c:dPt>
            <c:idx val="12"/>
            <c:bubble3D val="0"/>
            <c:spPr>
              <a:solidFill>
                <a:schemeClr val="accent1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2-2F76-4BE1-AFE8-C47B683B7322}"/>
              </c:ext>
            </c:extLst>
          </c:dPt>
          <c:dPt>
            <c:idx val="13"/>
            <c:bubble3D val="0"/>
            <c:spPr>
              <a:solidFill>
                <a:schemeClr val="accent1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4-2F76-4BE1-AFE8-C47B683B7322}"/>
              </c:ext>
            </c:extLst>
          </c:dPt>
          <c:dPt>
            <c:idx val="14"/>
            <c:bubble3D val="0"/>
            <c:spPr>
              <a:solidFill>
                <a:schemeClr val="accent1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6-2F76-4BE1-AFE8-C47B683B7322}"/>
              </c:ext>
            </c:extLst>
          </c:dPt>
          <c:dPt>
            <c:idx val="15"/>
            <c:bubble3D val="0"/>
            <c:spPr>
              <a:solidFill>
                <a:schemeClr val="accent1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8-2F76-4BE1-AFE8-C47B683B7322}"/>
              </c:ext>
            </c:extLst>
          </c:dPt>
          <c:dPt>
            <c:idx val="16"/>
            <c:bubble3D val="0"/>
            <c:spPr>
              <a:solidFill>
                <a:schemeClr val="accent1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A-2F76-4BE1-AFE8-C47B683B7322}"/>
              </c:ext>
            </c:extLst>
          </c:dPt>
          <c:dPt>
            <c:idx val="17"/>
            <c:bubble3D val="0"/>
            <c:spPr>
              <a:solidFill>
                <a:schemeClr val="accent1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C-2F76-4BE1-AFE8-C47B683B7322}"/>
              </c:ext>
            </c:extLst>
          </c:dPt>
          <c:dPt>
            <c:idx val="18"/>
            <c:bubble3D val="0"/>
            <c:spPr>
              <a:solidFill>
                <a:schemeClr val="accent1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E-2F76-4BE1-AFE8-C47B683B7322}"/>
              </c:ext>
            </c:extLst>
          </c:dPt>
          <c:dPt>
            <c:idx val="19"/>
            <c:bubble3D val="0"/>
            <c:spPr>
              <a:solidFill>
                <a:schemeClr val="accent1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0-2F76-4BE1-AFE8-C47B683B7322}"/>
              </c:ext>
            </c:extLst>
          </c:dPt>
          <c:val>
            <c:numLit>
              <c:formatCode>General</c:formatCode>
              <c:ptCount val="20"/>
              <c:pt idx="0">
                <c:v>1</c:v>
              </c:pt>
              <c:pt idx="1">
                <c:v>1</c:v>
              </c:pt>
              <c:pt idx="2">
                <c:v>1</c:v>
              </c:pt>
              <c:pt idx="3">
                <c:v>1</c:v>
              </c:pt>
              <c:pt idx="4">
                <c:v>1</c:v>
              </c:pt>
              <c:pt idx="5">
                <c:v>1</c:v>
              </c:pt>
              <c:pt idx="6">
                <c:v>1</c:v>
              </c:pt>
              <c:pt idx="7">
                <c:v>1</c:v>
              </c:pt>
              <c:pt idx="8">
                <c:v>1</c:v>
              </c:pt>
              <c:pt idx="9">
                <c:v>1</c:v>
              </c:pt>
              <c:pt idx="10">
                <c:v>1</c:v>
              </c:pt>
              <c:pt idx="11">
                <c:v>1</c:v>
              </c:pt>
              <c:pt idx="12">
                <c:v>1</c:v>
              </c:pt>
              <c:pt idx="13">
                <c:v>1</c:v>
              </c:pt>
              <c:pt idx="14">
                <c:v>1</c:v>
              </c:pt>
              <c:pt idx="15">
                <c:v>1</c:v>
              </c:pt>
              <c:pt idx="16">
                <c:v>1</c:v>
              </c:pt>
              <c:pt idx="17">
                <c:v>1</c:v>
              </c:pt>
              <c:pt idx="18">
                <c:v>1</c:v>
              </c:pt>
              <c:pt idx="19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31-2F76-4BE1-AFE8-C47B683B73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360"/>
        <c:holeSize val="50"/>
      </c:doughnutChart>
      <c:doughnutChart>
        <c:varyColors val="1"/>
        <c:ser>
          <c:idx val="0"/>
          <c:order val="0"/>
          <c:spPr>
            <a:solidFill>
              <a:schemeClr val="accent6">
                <a:lumMod val="40000"/>
                <a:lumOff val="60000"/>
              </a:schemeClr>
            </a:solidFill>
            <a:ln w="19050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3-2F76-4BE1-AFE8-C47B683B7322}"/>
              </c:ext>
            </c:extLst>
          </c:dPt>
          <c:dPt>
            <c:idx val="1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5-2F76-4BE1-AFE8-C47B683B7322}"/>
              </c:ext>
            </c:extLst>
          </c:dPt>
          <c:dPt>
            <c:idx val="2"/>
            <c:bubble3D val="0"/>
            <c:spPr>
              <a:solidFill>
                <a:schemeClr val="bg1"/>
              </a:solidFill>
              <a:ln w="19050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7-2F76-4BE1-AFE8-C47B683B7322}"/>
              </c:ext>
            </c:extLst>
          </c:dPt>
          <c:dPt>
            <c:idx val="3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9-2F76-4BE1-AFE8-C47B683B7322}"/>
              </c:ext>
            </c:extLst>
          </c:dPt>
          <c:val>
            <c:numRef>
              <c:f>('ملخص نهاية الفصل الدراسي'!$M$19:$N$19,'ملخص نهاية الفصل الدراسي'!$R$19:$S$19)</c:f>
              <c:numCache>
                <c:formatCode>0.0</c:formatCode>
                <c:ptCount val="4"/>
                <c:pt idx="0" formatCode="0.00">
                  <c:v>0</c:v>
                </c:pt>
                <c:pt idx="1">
                  <c:v>0</c:v>
                </c:pt>
                <c:pt idx="2" formatCode="0.00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A-2F76-4BE1-AFE8-C47B683B7322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F76-4BE1-AFE8-C47B683B732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F76-4BE1-AFE8-C47B683B732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2F76-4BE1-AFE8-C47B683B732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2F76-4BE1-AFE8-C47B683B7322}"/>
              </c:ext>
            </c:extLst>
          </c:dPt>
          <c:val>
            <c:numRef>
              <c:f>('ملخص نهاية الفصل الدراسي'!$M$20:$N$20,'ملخص نهاية الفصل الدراسي'!$R$20:$S$20)</c:f>
              <c:numCache>
                <c:formatCode>0.0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8-2F76-4BE1-AFE8-C47B683B73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new-educ.com/%D8%B1%D8%A4%D9%8A%D8%A9-%D8%A7%D9%84%D9%85%D9%85%D9%84%D9%83%D8%A9-%D8%A7%D9%84%D8%B9%D8%B1%D8%A8%D9%8A%D8%A9-%D8%A7%D9%84%D8%B3%D8%B9%D9%88%D8%AF%D9%8A%D8%A9-2030" TargetMode="External"/><Relationship Id="rId2" Type="http://schemas.openxmlformats.org/officeDocument/2006/relationships/image" Target="../media/image5.png"/><Relationship Id="rId1" Type="http://schemas.openxmlformats.org/officeDocument/2006/relationships/image" Target="../media/image1.jpeg"/><Relationship Id="rId5" Type="http://schemas.openxmlformats.org/officeDocument/2006/relationships/chart" Target="../charts/chart10.xml"/><Relationship Id="rId4" Type="http://schemas.openxmlformats.org/officeDocument/2006/relationships/chart" Target="../charts/chart9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new-educ.com/%D8%B1%D8%A4%D9%8A%D8%A9-%D8%A7%D9%84%D9%85%D9%85%D9%84%D9%83%D8%A9-%D8%A7%D9%84%D8%B9%D8%B1%D8%A8%D9%8A%D8%A9-%D8%A7%D9%84%D8%B3%D8%B9%D9%88%D8%AF%D9%8A%D8%A9-2030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new-educ.com/%D8%B1%D8%A4%D9%8A%D8%A9-%D8%A7%D9%84%D9%85%D9%85%D9%84%D9%83%D8%A9-%D8%A7%D9%84%D8%B9%D8%B1%D8%A8%D9%8A%D8%A9-%D8%A7%D9%84%D8%B3%D8%B9%D9%88%D8%AF%D9%8A%D8%A9-2030" TargetMode="External"/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new-educ.com/%D8%B1%D8%A4%D9%8A%D8%A9-%D8%A7%D9%84%D9%85%D9%85%D9%84%D9%83%D8%A9-%D8%A7%D9%84%D8%B9%D8%B1%D8%A8%D9%8A%D8%A9-%D8%A7%D9%84%D8%B3%D8%B9%D9%88%D8%AF%D9%8A%D8%A9-2030" TargetMode="External"/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new-educ.com/%D8%B1%D8%A4%D9%8A%D8%A9-%D8%A7%D9%84%D9%85%D9%85%D9%84%D9%83%D8%A9-%D8%A7%D9%84%D8%B9%D8%B1%D8%A8%D9%8A%D8%A9-%D8%A7%D9%84%D8%B3%D8%B9%D9%88%D8%AF%D9%8A%D8%A9-2030" TargetMode="External"/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new-educ.com/%D8%B1%D8%A4%D9%8A%D8%A9-%D8%A7%D9%84%D9%85%D9%85%D9%84%D9%83%D8%A9-%D8%A7%D9%84%D8%B9%D8%B1%D8%A8%D9%8A%D8%A9-%D8%A7%D9%84%D8%B3%D8%B9%D9%88%D8%AF%D9%8A%D8%A9-2030" TargetMode="External"/><Relationship Id="rId2" Type="http://schemas.openxmlformats.org/officeDocument/2006/relationships/image" Target="../media/image5.png"/><Relationship Id="rId1" Type="http://schemas.openxmlformats.org/officeDocument/2006/relationships/image" Target="../media/image1.jpeg"/><Relationship Id="rId5" Type="http://schemas.openxmlformats.org/officeDocument/2006/relationships/chart" Target="../charts/chart2.xml"/><Relationship Id="rId4" Type="http://schemas.openxmlformats.org/officeDocument/2006/relationships/chart" Target="../charts/chart1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new-educ.com/%D8%B1%D8%A4%D9%8A%D8%A9-%D8%A7%D9%84%D9%85%D9%85%D9%84%D9%83%D8%A9-%D8%A7%D9%84%D8%B9%D8%B1%D8%A8%D9%8A%D8%A9-%D8%A7%D9%84%D8%B3%D8%B9%D9%88%D8%AF%D9%8A%D8%A9-2030" TargetMode="External"/><Relationship Id="rId2" Type="http://schemas.openxmlformats.org/officeDocument/2006/relationships/image" Target="../media/image5.png"/><Relationship Id="rId1" Type="http://schemas.openxmlformats.org/officeDocument/2006/relationships/image" Target="../media/image1.jpeg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new-educ.com/%D8%B1%D8%A4%D9%8A%D8%A9-%D8%A7%D9%84%D9%85%D9%85%D9%84%D9%83%D8%A9-%D8%A7%D9%84%D8%B9%D8%B1%D8%A8%D9%8A%D8%A9-%D8%A7%D9%84%D8%B3%D8%B9%D9%88%D8%AF%D9%8A%D8%A9-2030" TargetMode="External"/><Relationship Id="rId2" Type="http://schemas.openxmlformats.org/officeDocument/2006/relationships/image" Target="../media/image5.png"/><Relationship Id="rId1" Type="http://schemas.openxmlformats.org/officeDocument/2006/relationships/image" Target="../media/image1.jpeg"/><Relationship Id="rId5" Type="http://schemas.openxmlformats.org/officeDocument/2006/relationships/chart" Target="../charts/chart6.xml"/><Relationship Id="rId4" Type="http://schemas.openxmlformats.org/officeDocument/2006/relationships/chart" Target="../charts/chart5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new-educ.com/%D8%B1%D8%A4%D9%8A%D8%A9-%D8%A7%D9%84%D9%85%D9%85%D9%84%D9%83%D8%A9-%D8%A7%D9%84%D8%B9%D8%B1%D8%A8%D9%8A%D8%A9-%D8%A7%D9%84%D8%B3%D8%B9%D9%88%D8%AF%D9%8A%D8%A9-2030" TargetMode="External"/><Relationship Id="rId2" Type="http://schemas.openxmlformats.org/officeDocument/2006/relationships/image" Target="../media/image5.png"/><Relationship Id="rId1" Type="http://schemas.openxmlformats.org/officeDocument/2006/relationships/image" Target="../media/image1.jpeg"/><Relationship Id="rId5" Type="http://schemas.openxmlformats.org/officeDocument/2006/relationships/chart" Target="../charts/chart8.xml"/><Relationship Id="rId4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323850</xdr:colOff>
      <xdr:row>22</xdr:row>
      <xdr:rowOff>152399</xdr:rowOff>
    </xdr:from>
    <xdr:to>
      <xdr:col>15</xdr:col>
      <xdr:colOff>19050</xdr:colOff>
      <xdr:row>34</xdr:row>
      <xdr:rowOff>133350</xdr:rowOff>
    </xdr:to>
    <xdr:grpSp>
      <xdr:nvGrpSpPr>
        <xdr:cNvPr id="8" name="رسم 6" descr="مخطط شريط باتجاه صعودي خطوط عريضة">
          <a:extLst>
            <a:ext uri="{FF2B5EF4-FFF2-40B4-BE49-F238E27FC236}">
              <a16:creationId xmlns:a16="http://schemas.microsoft.com/office/drawing/2014/main" id="{2B335739-1377-E67F-A82C-6A00A88D11DC}"/>
            </a:ext>
          </a:extLst>
        </xdr:cNvPr>
        <xdr:cNvGrpSpPr/>
      </xdr:nvGrpSpPr>
      <xdr:grpSpPr>
        <a:xfrm>
          <a:off x="11223812325" y="3895724"/>
          <a:ext cx="1952625" cy="2038351"/>
          <a:chOff x="11223547808" y="4226420"/>
          <a:chExt cx="3149203" cy="1589484"/>
        </a:xfrm>
        <a:solidFill>
          <a:srgbClr val="000000"/>
        </a:solidFill>
      </xdr:grpSpPr>
      <xdr:sp macro="" textlink="">
        <xdr:nvSpPr>
          <xdr:cNvPr id="10" name="شكل حر: شكل 9">
            <a:extLst>
              <a:ext uri="{FF2B5EF4-FFF2-40B4-BE49-F238E27FC236}">
                <a16:creationId xmlns:a16="http://schemas.microsoft.com/office/drawing/2014/main" id="{A39C45AB-3AB1-A0AA-28AB-E40FB5EFBC69}"/>
              </a:ext>
            </a:extLst>
          </xdr:cNvPr>
          <xdr:cNvSpPr/>
        </xdr:nvSpPr>
        <xdr:spPr>
          <a:xfrm>
            <a:off x="11225857224" y="4226420"/>
            <a:ext cx="839787" cy="1589483"/>
          </a:xfrm>
          <a:custGeom>
            <a:avLst/>
            <a:gdLst>
              <a:gd name="connsiteX0" fmla="*/ 839788 w 839787"/>
              <a:gd name="connsiteY0" fmla="*/ 0 h 1589483"/>
              <a:gd name="connsiteX1" fmla="*/ 0 w 839787"/>
              <a:gd name="connsiteY1" fmla="*/ 0 h 1589483"/>
              <a:gd name="connsiteX2" fmla="*/ 0 w 839787"/>
              <a:gd name="connsiteY2" fmla="*/ 1589484 h 1589483"/>
              <a:gd name="connsiteX3" fmla="*/ 839788 w 839787"/>
              <a:gd name="connsiteY3" fmla="*/ 1589484 h 1589483"/>
              <a:gd name="connsiteX4" fmla="*/ 734814 w 839787"/>
              <a:gd name="connsiteY4" fmla="*/ 1536501 h 1589483"/>
              <a:gd name="connsiteX5" fmla="*/ 104973 w 839787"/>
              <a:gd name="connsiteY5" fmla="*/ 1536501 h 1589483"/>
              <a:gd name="connsiteX6" fmla="*/ 104973 w 839787"/>
              <a:gd name="connsiteY6" fmla="*/ 52983 h 1589483"/>
              <a:gd name="connsiteX7" fmla="*/ 734814 w 839787"/>
              <a:gd name="connsiteY7" fmla="*/ 52983 h 1589483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</a:cxnLst>
            <a:rect l="l" t="t" r="r" b="b"/>
            <a:pathLst>
              <a:path w="839787" h="1589483">
                <a:moveTo>
                  <a:pt x="839788" y="0"/>
                </a:moveTo>
                <a:lnTo>
                  <a:pt x="0" y="0"/>
                </a:lnTo>
                <a:lnTo>
                  <a:pt x="0" y="1589484"/>
                </a:lnTo>
                <a:lnTo>
                  <a:pt x="839788" y="1589484"/>
                </a:lnTo>
                <a:close/>
                <a:moveTo>
                  <a:pt x="734814" y="1536501"/>
                </a:moveTo>
                <a:lnTo>
                  <a:pt x="104973" y="1536501"/>
                </a:lnTo>
                <a:lnTo>
                  <a:pt x="104973" y="52983"/>
                </a:lnTo>
                <a:lnTo>
                  <a:pt x="734814" y="52983"/>
                </a:lnTo>
                <a:close/>
              </a:path>
            </a:pathLst>
          </a:custGeom>
          <a:solidFill>
            <a:schemeClr val="accent3">
              <a:lumMod val="60000"/>
              <a:lumOff val="40000"/>
            </a:schemeClr>
          </a:solidFill>
          <a:ln w="3175" cap="flat">
            <a:solidFill>
              <a:schemeClr val="accent3">
                <a:lumMod val="60000"/>
                <a:lumOff val="40000"/>
              </a:schemeClr>
            </a:solidFill>
            <a:prstDash val="solid"/>
            <a:miter/>
          </a:ln>
        </xdr:spPr>
        <xdr:txBody>
          <a:bodyPr rtlCol="1" anchor="ctr"/>
          <a:lstStyle/>
          <a:p>
            <a:endParaRPr lang="ar-SA"/>
          </a:p>
        </xdr:txBody>
      </xdr:sp>
      <xdr:sp macro="" textlink="">
        <xdr:nvSpPr>
          <xdr:cNvPr id="11" name="شكل حر: شكل 10">
            <a:extLst>
              <a:ext uri="{FF2B5EF4-FFF2-40B4-BE49-F238E27FC236}">
                <a16:creationId xmlns:a16="http://schemas.microsoft.com/office/drawing/2014/main" id="{7C5CA555-A7D0-4513-06EF-CD6F059A9509}"/>
              </a:ext>
            </a:extLst>
          </xdr:cNvPr>
          <xdr:cNvSpPr/>
        </xdr:nvSpPr>
        <xdr:spPr>
          <a:xfrm>
            <a:off x="11224702516" y="4809231"/>
            <a:ext cx="839787" cy="1006673"/>
          </a:xfrm>
          <a:custGeom>
            <a:avLst/>
            <a:gdLst>
              <a:gd name="connsiteX0" fmla="*/ 0 w 839787"/>
              <a:gd name="connsiteY0" fmla="*/ 1006673 h 1006673"/>
              <a:gd name="connsiteX1" fmla="*/ 839788 w 839787"/>
              <a:gd name="connsiteY1" fmla="*/ 1006673 h 1006673"/>
              <a:gd name="connsiteX2" fmla="*/ 839788 w 839787"/>
              <a:gd name="connsiteY2" fmla="*/ 0 h 1006673"/>
              <a:gd name="connsiteX3" fmla="*/ 0 w 839787"/>
              <a:gd name="connsiteY3" fmla="*/ 0 h 1006673"/>
              <a:gd name="connsiteX4" fmla="*/ 104973 w 839787"/>
              <a:gd name="connsiteY4" fmla="*/ 52983 h 1006673"/>
              <a:gd name="connsiteX5" fmla="*/ 734814 w 839787"/>
              <a:gd name="connsiteY5" fmla="*/ 52983 h 1006673"/>
              <a:gd name="connsiteX6" fmla="*/ 734814 w 839787"/>
              <a:gd name="connsiteY6" fmla="*/ 953690 h 1006673"/>
              <a:gd name="connsiteX7" fmla="*/ 104973 w 839787"/>
              <a:gd name="connsiteY7" fmla="*/ 953690 h 1006673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</a:cxnLst>
            <a:rect l="l" t="t" r="r" b="b"/>
            <a:pathLst>
              <a:path w="839787" h="1006673">
                <a:moveTo>
                  <a:pt x="0" y="1006673"/>
                </a:moveTo>
                <a:lnTo>
                  <a:pt x="839788" y="1006673"/>
                </a:lnTo>
                <a:lnTo>
                  <a:pt x="839788" y="0"/>
                </a:lnTo>
                <a:lnTo>
                  <a:pt x="0" y="0"/>
                </a:lnTo>
                <a:close/>
                <a:moveTo>
                  <a:pt x="104973" y="52983"/>
                </a:moveTo>
                <a:lnTo>
                  <a:pt x="734814" y="52983"/>
                </a:lnTo>
                <a:lnTo>
                  <a:pt x="734814" y="953690"/>
                </a:lnTo>
                <a:lnTo>
                  <a:pt x="104973" y="953690"/>
                </a:lnTo>
                <a:close/>
              </a:path>
            </a:pathLst>
          </a:custGeom>
          <a:solidFill>
            <a:srgbClr val="FFC000"/>
          </a:solidFill>
          <a:ln w="3175" cap="flat">
            <a:solidFill>
              <a:srgbClr val="FFC000"/>
            </a:solidFill>
            <a:prstDash val="solid"/>
            <a:miter/>
          </a:ln>
        </xdr:spPr>
        <xdr:txBody>
          <a:bodyPr rtlCol="1" anchor="ctr"/>
          <a:lstStyle/>
          <a:p>
            <a:endParaRPr lang="ar-SA"/>
          </a:p>
        </xdr:txBody>
      </xdr:sp>
      <xdr:sp macro="" textlink="">
        <xdr:nvSpPr>
          <xdr:cNvPr id="12" name="شكل حر: شكل 11">
            <a:extLst>
              <a:ext uri="{FF2B5EF4-FFF2-40B4-BE49-F238E27FC236}">
                <a16:creationId xmlns:a16="http://schemas.microsoft.com/office/drawing/2014/main" id="{43CE6094-59E6-FACC-32FD-3A7E06D61BCD}"/>
              </a:ext>
            </a:extLst>
          </xdr:cNvPr>
          <xdr:cNvSpPr/>
        </xdr:nvSpPr>
        <xdr:spPr>
          <a:xfrm>
            <a:off x="11223547808" y="5286076"/>
            <a:ext cx="839787" cy="529827"/>
          </a:xfrm>
          <a:custGeom>
            <a:avLst/>
            <a:gdLst>
              <a:gd name="connsiteX0" fmla="*/ 0 w 839787"/>
              <a:gd name="connsiteY0" fmla="*/ 529828 h 529827"/>
              <a:gd name="connsiteX1" fmla="*/ 839788 w 839787"/>
              <a:gd name="connsiteY1" fmla="*/ 529828 h 529827"/>
              <a:gd name="connsiteX2" fmla="*/ 839788 w 839787"/>
              <a:gd name="connsiteY2" fmla="*/ 0 h 529827"/>
              <a:gd name="connsiteX3" fmla="*/ 0 w 839787"/>
              <a:gd name="connsiteY3" fmla="*/ 0 h 529827"/>
              <a:gd name="connsiteX4" fmla="*/ 104973 w 839787"/>
              <a:gd name="connsiteY4" fmla="*/ 52983 h 529827"/>
              <a:gd name="connsiteX5" fmla="*/ 734814 w 839787"/>
              <a:gd name="connsiteY5" fmla="*/ 52983 h 529827"/>
              <a:gd name="connsiteX6" fmla="*/ 734814 w 839787"/>
              <a:gd name="connsiteY6" fmla="*/ 476845 h 529827"/>
              <a:gd name="connsiteX7" fmla="*/ 104973 w 839787"/>
              <a:gd name="connsiteY7" fmla="*/ 476845 h 529827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</a:cxnLst>
            <a:rect l="l" t="t" r="r" b="b"/>
            <a:pathLst>
              <a:path w="839787" h="529827">
                <a:moveTo>
                  <a:pt x="0" y="529828"/>
                </a:moveTo>
                <a:lnTo>
                  <a:pt x="839788" y="529828"/>
                </a:lnTo>
                <a:lnTo>
                  <a:pt x="839788" y="0"/>
                </a:lnTo>
                <a:lnTo>
                  <a:pt x="0" y="0"/>
                </a:lnTo>
                <a:close/>
                <a:moveTo>
                  <a:pt x="104973" y="52983"/>
                </a:moveTo>
                <a:lnTo>
                  <a:pt x="734814" y="52983"/>
                </a:lnTo>
                <a:lnTo>
                  <a:pt x="734814" y="476845"/>
                </a:lnTo>
                <a:lnTo>
                  <a:pt x="104973" y="476845"/>
                </a:lnTo>
                <a:close/>
              </a:path>
            </a:pathLst>
          </a:custGeom>
          <a:solidFill>
            <a:srgbClr val="FF0000"/>
          </a:solidFill>
          <a:ln w="3175" cap="flat">
            <a:solidFill>
              <a:srgbClr val="FF6969"/>
            </a:solidFill>
            <a:prstDash val="solid"/>
            <a:miter/>
          </a:ln>
        </xdr:spPr>
        <xdr:txBody>
          <a:bodyPr rtlCol="1" anchor="ctr"/>
          <a:lstStyle/>
          <a:p>
            <a:endParaRPr lang="ar-SA"/>
          </a:p>
        </xdr:txBody>
      </xdr:sp>
      <xdr:sp macro="" textlink="">
        <xdr:nvSpPr>
          <xdr:cNvPr id="13" name="شكل حر: شكل 12">
            <a:extLst>
              <a:ext uri="{FF2B5EF4-FFF2-40B4-BE49-F238E27FC236}">
                <a16:creationId xmlns:a16="http://schemas.microsoft.com/office/drawing/2014/main" id="{CA23BC2E-6D4C-F2DE-787B-0A1ACC94A39A}"/>
              </a:ext>
            </a:extLst>
          </xdr:cNvPr>
          <xdr:cNvSpPr/>
        </xdr:nvSpPr>
        <xdr:spPr>
          <a:xfrm>
            <a:off x="11223727651" y="4249885"/>
            <a:ext cx="1986701" cy="842990"/>
          </a:xfrm>
          <a:custGeom>
            <a:avLst/>
            <a:gdLst>
              <a:gd name="connsiteX0" fmla="*/ 74216 w 1716840"/>
              <a:gd name="connsiteY0" fmla="*/ 866454 h 866454"/>
              <a:gd name="connsiteX1" fmla="*/ 1610975 w 1716840"/>
              <a:gd name="connsiteY1" fmla="*/ 90812 h 866454"/>
              <a:gd name="connsiteX2" fmla="*/ 1611715 w 1716840"/>
              <a:gd name="connsiteY2" fmla="*/ 90815 h 866454"/>
              <a:gd name="connsiteX3" fmla="*/ 1611867 w 1716840"/>
              <a:gd name="connsiteY3" fmla="*/ 90998 h 866454"/>
              <a:gd name="connsiteX4" fmla="*/ 1611867 w 1716840"/>
              <a:gd name="connsiteY4" fmla="*/ 344388 h 866454"/>
              <a:gd name="connsiteX5" fmla="*/ 1716841 w 1716840"/>
              <a:gd name="connsiteY5" fmla="*/ 344388 h 866454"/>
              <a:gd name="connsiteX6" fmla="*/ 1716841 w 1716840"/>
              <a:gd name="connsiteY6" fmla="*/ 0 h 866454"/>
              <a:gd name="connsiteX7" fmla="*/ 1035931 w 1716840"/>
              <a:gd name="connsiteY7" fmla="*/ 0 h 866454"/>
              <a:gd name="connsiteX8" fmla="*/ 1035931 w 1716840"/>
              <a:gd name="connsiteY8" fmla="*/ 52983 h 866454"/>
              <a:gd name="connsiteX9" fmla="*/ 1536234 w 1716840"/>
              <a:gd name="connsiteY9" fmla="*/ 52983 h 866454"/>
              <a:gd name="connsiteX10" fmla="*/ 1536754 w 1716840"/>
              <a:gd name="connsiteY10" fmla="*/ 53250 h 866454"/>
              <a:gd name="connsiteX11" fmla="*/ 1536602 w 1716840"/>
              <a:gd name="connsiteY11" fmla="*/ 53433 h 866454"/>
              <a:gd name="connsiteX12" fmla="*/ 0 w 1716840"/>
              <a:gd name="connsiteY12" fmla="*/ 828995 h 866454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</a:cxnLst>
            <a:rect l="l" t="t" r="r" b="b"/>
            <a:pathLst>
              <a:path w="1716840" h="866454">
                <a:moveTo>
                  <a:pt x="74216" y="866454"/>
                </a:moveTo>
                <a:lnTo>
                  <a:pt x="1610975" y="90812"/>
                </a:lnTo>
                <a:cubicBezTo>
                  <a:pt x="1611180" y="90709"/>
                  <a:pt x="1611516" y="90712"/>
                  <a:pt x="1611715" y="90815"/>
                </a:cubicBezTo>
                <a:cubicBezTo>
                  <a:pt x="1611810" y="90865"/>
                  <a:pt x="1611867" y="90929"/>
                  <a:pt x="1611867" y="90998"/>
                </a:cubicBezTo>
                <a:lnTo>
                  <a:pt x="1611867" y="344388"/>
                </a:lnTo>
                <a:lnTo>
                  <a:pt x="1716841" y="344388"/>
                </a:lnTo>
                <a:lnTo>
                  <a:pt x="1716841" y="0"/>
                </a:lnTo>
                <a:lnTo>
                  <a:pt x="1035931" y="0"/>
                </a:lnTo>
                <a:lnTo>
                  <a:pt x="1035931" y="52983"/>
                </a:lnTo>
                <a:lnTo>
                  <a:pt x="1536234" y="52983"/>
                </a:lnTo>
                <a:cubicBezTo>
                  <a:pt x="1536523" y="52985"/>
                  <a:pt x="1536754" y="53105"/>
                  <a:pt x="1536754" y="53250"/>
                </a:cubicBezTo>
                <a:cubicBezTo>
                  <a:pt x="1536749" y="53319"/>
                  <a:pt x="1536696" y="53385"/>
                  <a:pt x="1536602" y="53433"/>
                </a:cubicBezTo>
                <a:lnTo>
                  <a:pt x="0" y="828995"/>
                </a:lnTo>
                <a:close/>
              </a:path>
            </a:pathLst>
          </a:custGeom>
          <a:solidFill>
            <a:schemeClr val="accent3">
              <a:lumMod val="60000"/>
              <a:lumOff val="40000"/>
            </a:schemeClr>
          </a:solidFill>
          <a:ln w="52487" cap="flat">
            <a:solidFill>
              <a:schemeClr val="bg1"/>
            </a:solidFill>
            <a:prstDash val="solid"/>
            <a:miter/>
          </a:ln>
        </xdr:spPr>
        <xdr:txBody>
          <a:bodyPr rtlCol="1" anchor="ctr"/>
          <a:lstStyle/>
          <a:p>
            <a:endParaRPr lang="ar-SA"/>
          </a:p>
        </xdr:txBody>
      </xdr:sp>
    </xdr:grp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2</xdr:row>
      <xdr:rowOff>17320</xdr:rowOff>
    </xdr:from>
    <xdr:to>
      <xdr:col>3</xdr:col>
      <xdr:colOff>531235</xdr:colOff>
      <xdr:row>6</xdr:row>
      <xdr:rowOff>112569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CE905D4A-F4C0-47DF-B5E0-368C44FA214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081" r="10738"/>
        <a:stretch/>
      </xdr:blipFill>
      <xdr:spPr>
        <a:xfrm>
          <a:off x="11230205765" y="379270"/>
          <a:ext cx="1102735" cy="733424"/>
        </a:xfrm>
        <a:prstGeom prst="rect">
          <a:avLst/>
        </a:prstGeom>
      </xdr:spPr>
    </xdr:pic>
    <xdr:clientData/>
  </xdr:twoCellAnchor>
  <xdr:twoCellAnchor editAs="oneCell">
    <xdr:from>
      <xdr:col>19</xdr:col>
      <xdr:colOff>286616</xdr:colOff>
      <xdr:row>2</xdr:row>
      <xdr:rowOff>34637</xdr:rowOff>
    </xdr:from>
    <xdr:to>
      <xdr:col>21</xdr:col>
      <xdr:colOff>419966</xdr:colOff>
      <xdr:row>6</xdr:row>
      <xdr:rowOff>91787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38B31F04-FB66-4593-9284-7D50756B9E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837473B0-CC2E-450A-ABE3-18F120FF3D39}">
              <a1611:picAttrSrcUrl xmlns:a1611="http://schemas.microsoft.com/office/drawing/2016/11/main" r:id="rId3"/>
            </a:ext>
          </a:extLst>
        </a:blip>
        <a:stretch>
          <a:fillRect/>
        </a:stretch>
      </xdr:blipFill>
      <xdr:spPr>
        <a:xfrm>
          <a:off x="11221363534" y="396587"/>
          <a:ext cx="1143000" cy="695325"/>
        </a:xfrm>
        <a:prstGeom prst="rect">
          <a:avLst/>
        </a:prstGeom>
      </xdr:spPr>
    </xdr:pic>
    <xdr:clientData/>
  </xdr:twoCellAnchor>
  <xdr:twoCellAnchor>
    <xdr:from>
      <xdr:col>2</xdr:col>
      <xdr:colOff>464347</xdr:colOff>
      <xdr:row>20</xdr:row>
      <xdr:rowOff>3569</xdr:rowOff>
    </xdr:from>
    <xdr:to>
      <xdr:col>11</xdr:col>
      <xdr:colOff>71440</xdr:colOff>
      <xdr:row>36</xdr:row>
      <xdr:rowOff>0</xdr:rowOff>
    </xdr:to>
    <xdr:graphicFrame macro="">
      <xdr:nvGraphicFramePr>
        <xdr:cNvPr id="4" name="مخطط 3">
          <a:extLst>
            <a:ext uri="{FF2B5EF4-FFF2-40B4-BE49-F238E27FC236}">
              <a16:creationId xmlns:a16="http://schemas.microsoft.com/office/drawing/2014/main" id="{50D99E13-5146-474A-BF3E-87A247E23A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8</xdr:col>
      <xdr:colOff>419100</xdr:colOff>
      <xdr:row>24</xdr:row>
      <xdr:rowOff>0</xdr:rowOff>
    </xdr:from>
    <xdr:ext cx="184731" cy="254557"/>
    <xdr:sp macro="" textlink="">
      <xdr:nvSpPr>
        <xdr:cNvPr id="5" name="مربع نص 4">
          <a:extLst>
            <a:ext uri="{FF2B5EF4-FFF2-40B4-BE49-F238E27FC236}">
              <a16:creationId xmlns:a16="http://schemas.microsoft.com/office/drawing/2014/main" id="{1DAE12EF-7D4E-4C39-8FFE-73511D84A11D}"/>
            </a:ext>
          </a:extLst>
        </xdr:cNvPr>
        <xdr:cNvSpPr txBox="1"/>
      </xdr:nvSpPr>
      <xdr:spPr>
        <a:xfrm>
          <a:off x="11227532844" y="42100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1" anchor="t">
          <a:spAutoFit/>
        </a:bodyPr>
        <a:lstStyle/>
        <a:p>
          <a:pPr algn="r" rtl="1"/>
          <a:endParaRPr lang="ar-SA" sz="1100"/>
        </a:p>
      </xdr:txBody>
    </xdr:sp>
    <xdr:clientData/>
  </xdr:oneCellAnchor>
  <xdr:twoCellAnchor>
    <xdr:from>
      <xdr:col>6</xdr:col>
      <xdr:colOff>115098</xdr:colOff>
      <xdr:row>27</xdr:row>
      <xdr:rowOff>166684</xdr:rowOff>
    </xdr:from>
    <xdr:to>
      <xdr:col>7</xdr:col>
      <xdr:colOff>317503</xdr:colOff>
      <xdr:row>31</xdr:row>
      <xdr:rowOff>119059</xdr:rowOff>
    </xdr:to>
    <xdr:sp macro="" textlink="$M$19">
      <xdr:nvSpPr>
        <xdr:cNvPr id="6" name="مربع نص 5">
          <a:extLst>
            <a:ext uri="{FF2B5EF4-FFF2-40B4-BE49-F238E27FC236}">
              <a16:creationId xmlns:a16="http://schemas.microsoft.com/office/drawing/2014/main" id="{6898B25D-28AC-490B-B451-9E9C7968495C}"/>
            </a:ext>
          </a:extLst>
        </xdr:cNvPr>
        <xdr:cNvSpPr txBox="1"/>
      </xdr:nvSpPr>
      <xdr:spPr>
        <a:xfrm>
          <a:off x="11263629997" y="4844517"/>
          <a:ext cx="668072" cy="6297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1" anchor="ctr"/>
        <a:lstStyle/>
        <a:p>
          <a:pPr algn="ctr" rtl="1"/>
          <a:fld id="{5EA3870C-4AC4-4C88-9D75-7364C70745DE}" type="TxLink">
            <a:rPr lang="en-US" sz="1200" b="1" i="0" u="none" strike="noStrike">
              <a:solidFill>
                <a:srgbClr val="00B050"/>
              </a:solidFill>
              <a:latin typeface="Calibri"/>
              <a:cs typeface="Calibri"/>
            </a:rPr>
            <a:pPr algn="ctr" rtl="1"/>
            <a:t>#DIV/0!</a:t>
          </a:fld>
          <a:endParaRPr lang="en-US" sz="1100">
            <a:solidFill>
              <a:srgbClr val="00B050"/>
            </a:solidFill>
          </a:endParaRPr>
        </a:p>
      </xdr:txBody>
    </xdr:sp>
    <xdr:clientData/>
  </xdr:twoCellAnchor>
  <xdr:twoCellAnchor>
    <xdr:from>
      <xdr:col>7</xdr:col>
      <xdr:colOff>127001</xdr:colOff>
      <xdr:row>28</xdr:row>
      <xdr:rowOff>154781</xdr:rowOff>
    </xdr:from>
    <xdr:to>
      <xdr:col>7</xdr:col>
      <xdr:colOff>508001</xdr:colOff>
      <xdr:row>31</xdr:row>
      <xdr:rowOff>0</xdr:rowOff>
    </xdr:to>
    <xdr:sp macro="" textlink="$X$19">
      <xdr:nvSpPr>
        <xdr:cNvPr id="7" name="مربع نص 6">
          <a:extLst>
            <a:ext uri="{FF2B5EF4-FFF2-40B4-BE49-F238E27FC236}">
              <a16:creationId xmlns:a16="http://schemas.microsoft.com/office/drawing/2014/main" id="{4193C55F-9789-4160-9CC4-180015653CE1}"/>
            </a:ext>
          </a:extLst>
        </xdr:cNvPr>
        <xdr:cNvSpPr txBox="1"/>
      </xdr:nvSpPr>
      <xdr:spPr>
        <a:xfrm>
          <a:off x="11263439499" y="5001948"/>
          <a:ext cx="381000" cy="3532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1" anchor="t"/>
        <a:lstStyle/>
        <a:p>
          <a:pPr algn="r" rtl="1"/>
          <a:fld id="{2A08B11F-7158-434D-9068-7FE061670A3B}" type="TxLink">
            <a:rPr lang="en-US" sz="1400" b="1" i="0" u="none" strike="noStrike">
              <a:solidFill>
                <a:srgbClr val="00B050"/>
              </a:solidFill>
              <a:latin typeface="Calibri"/>
              <a:cs typeface="Calibri"/>
            </a:rPr>
            <a:pPr algn="r" rtl="1"/>
            <a:t>%</a:t>
          </a:fld>
          <a:endParaRPr lang="ar-SA" sz="1400">
            <a:solidFill>
              <a:srgbClr val="00B050"/>
            </a:solidFill>
          </a:endParaRPr>
        </a:p>
      </xdr:txBody>
    </xdr:sp>
    <xdr:clientData/>
  </xdr:twoCellAnchor>
  <xdr:twoCellAnchor>
    <xdr:from>
      <xdr:col>6</xdr:col>
      <xdr:colOff>104513</xdr:colOff>
      <xdr:row>26</xdr:row>
      <xdr:rowOff>33072</xdr:rowOff>
    </xdr:from>
    <xdr:to>
      <xdr:col>8</xdr:col>
      <xdr:colOff>68794</xdr:colOff>
      <xdr:row>28</xdr:row>
      <xdr:rowOff>152134</xdr:rowOff>
    </xdr:to>
    <xdr:sp macro="" textlink="">
      <xdr:nvSpPr>
        <xdr:cNvPr id="8" name="مربع نص 7">
          <a:extLst>
            <a:ext uri="{FF2B5EF4-FFF2-40B4-BE49-F238E27FC236}">
              <a16:creationId xmlns:a16="http://schemas.microsoft.com/office/drawing/2014/main" id="{1546BA5A-2412-487E-A534-E7DB7286AEB3}"/>
            </a:ext>
          </a:extLst>
        </xdr:cNvPr>
        <xdr:cNvSpPr txBox="1"/>
      </xdr:nvSpPr>
      <xdr:spPr>
        <a:xfrm>
          <a:off x="11263338956" y="4541572"/>
          <a:ext cx="969698" cy="45772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1" anchor="ctr"/>
        <a:lstStyle/>
        <a:p>
          <a:pPr algn="ctr" rtl="1"/>
          <a:r>
            <a:rPr lang="ar-SA" sz="1200" b="1">
              <a:solidFill>
                <a:srgbClr val="00B050"/>
              </a:solidFill>
              <a:latin typeface="Calibri" panose="020F0502020204030204" pitchFamily="34" charset="0"/>
              <a:cs typeface="Calibri" panose="020F0502020204030204" pitchFamily="34" charset="0"/>
            </a:rPr>
            <a:t>نسبة</a:t>
          </a:r>
          <a:r>
            <a:rPr lang="ar-SA" sz="1200" b="1" baseline="0">
              <a:solidFill>
                <a:srgbClr val="00B050"/>
              </a:solidFill>
              <a:latin typeface="Calibri" panose="020F0502020204030204" pitchFamily="34" charset="0"/>
              <a:cs typeface="Calibri" panose="020F0502020204030204" pitchFamily="34" charset="0"/>
            </a:rPr>
            <a:t> الحضور</a:t>
          </a:r>
          <a:endParaRPr lang="ar-SA" sz="1200" b="1">
            <a:solidFill>
              <a:srgbClr val="00B050"/>
            </a:solidFill>
            <a:latin typeface="Calibri" panose="020F0502020204030204" pitchFamily="34" charset="0"/>
            <a:cs typeface="Calibri" panose="020F0502020204030204" pitchFamily="34" charset="0"/>
          </a:endParaRPr>
        </a:p>
      </xdr:txBody>
    </xdr:sp>
    <xdr:clientData/>
  </xdr:twoCellAnchor>
  <xdr:twoCellAnchor>
    <xdr:from>
      <xdr:col>10</xdr:col>
      <xdr:colOff>523869</xdr:colOff>
      <xdr:row>20</xdr:row>
      <xdr:rowOff>15475</xdr:rowOff>
    </xdr:from>
    <xdr:to>
      <xdr:col>19</xdr:col>
      <xdr:colOff>333368</xdr:colOff>
      <xdr:row>36</xdr:row>
      <xdr:rowOff>0</xdr:rowOff>
    </xdr:to>
    <xdr:graphicFrame macro="">
      <xdr:nvGraphicFramePr>
        <xdr:cNvPr id="9" name="مخطط 8">
          <a:extLst>
            <a:ext uri="{FF2B5EF4-FFF2-40B4-BE49-F238E27FC236}">
              <a16:creationId xmlns:a16="http://schemas.microsoft.com/office/drawing/2014/main" id="{5D340916-C4E2-4BF6-9475-14E8CE48E3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14</xdr:col>
      <xdr:colOff>306914</xdr:colOff>
      <xdr:row>26</xdr:row>
      <xdr:rowOff>68791</xdr:rowOff>
    </xdr:from>
    <xdr:to>
      <xdr:col>16</xdr:col>
      <xdr:colOff>354538</xdr:colOff>
      <xdr:row>29</xdr:row>
      <xdr:rowOff>21166</xdr:rowOff>
    </xdr:to>
    <xdr:sp macro="" textlink="">
      <xdr:nvSpPr>
        <xdr:cNvPr id="10" name="مربع نص 9">
          <a:extLst>
            <a:ext uri="{FF2B5EF4-FFF2-40B4-BE49-F238E27FC236}">
              <a16:creationId xmlns:a16="http://schemas.microsoft.com/office/drawing/2014/main" id="{D10624D3-79ED-49BE-9621-3D17151CCA45}"/>
            </a:ext>
          </a:extLst>
        </xdr:cNvPr>
        <xdr:cNvSpPr txBox="1"/>
      </xdr:nvSpPr>
      <xdr:spPr>
        <a:xfrm>
          <a:off x="11259190296" y="4577291"/>
          <a:ext cx="978957" cy="460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1" anchor="ctr"/>
        <a:lstStyle/>
        <a:p>
          <a:pPr algn="ctr" rtl="1"/>
          <a:r>
            <a:rPr lang="ar-SA" sz="1200" b="1">
              <a:solidFill>
                <a:srgbClr val="FF0000"/>
              </a:solidFill>
              <a:latin typeface="Calibri" panose="020F0502020204030204" pitchFamily="34" charset="0"/>
              <a:cs typeface="Calibri" panose="020F0502020204030204" pitchFamily="34" charset="0"/>
            </a:rPr>
            <a:t>نسبة</a:t>
          </a:r>
          <a:r>
            <a:rPr lang="ar-SA" sz="1200" b="1" baseline="0">
              <a:solidFill>
                <a:srgbClr val="FF0000"/>
              </a:solidFill>
              <a:latin typeface="Calibri" panose="020F0502020204030204" pitchFamily="34" charset="0"/>
              <a:cs typeface="Calibri" panose="020F0502020204030204" pitchFamily="34" charset="0"/>
            </a:rPr>
            <a:t> الغياب</a:t>
          </a:r>
          <a:endParaRPr lang="ar-SA" sz="1200" b="1">
            <a:solidFill>
              <a:srgbClr val="FF0000"/>
            </a:solidFill>
            <a:latin typeface="Calibri" panose="020F0502020204030204" pitchFamily="34" charset="0"/>
            <a:cs typeface="Calibri" panose="020F0502020204030204" pitchFamily="34" charset="0"/>
          </a:endParaRPr>
        </a:p>
      </xdr:txBody>
    </xdr:sp>
    <xdr:clientData/>
  </xdr:twoCellAnchor>
  <xdr:twoCellAnchor>
    <xdr:from>
      <xdr:col>14</xdr:col>
      <xdr:colOff>373060</xdr:colOff>
      <xdr:row>27</xdr:row>
      <xdr:rowOff>154781</xdr:rowOff>
    </xdr:from>
    <xdr:to>
      <xdr:col>16</xdr:col>
      <xdr:colOff>111121</xdr:colOff>
      <xdr:row>31</xdr:row>
      <xdr:rowOff>107156</xdr:rowOff>
    </xdr:to>
    <xdr:sp macro="" textlink="$R$19">
      <xdr:nvSpPr>
        <xdr:cNvPr id="11" name="مربع نص 10">
          <a:extLst>
            <a:ext uri="{FF2B5EF4-FFF2-40B4-BE49-F238E27FC236}">
              <a16:creationId xmlns:a16="http://schemas.microsoft.com/office/drawing/2014/main" id="{CEF50292-A6F5-47B6-9938-6E8ED6A7E467}"/>
            </a:ext>
          </a:extLst>
        </xdr:cNvPr>
        <xdr:cNvSpPr txBox="1"/>
      </xdr:nvSpPr>
      <xdr:spPr>
        <a:xfrm>
          <a:off x="11259433713" y="4832614"/>
          <a:ext cx="669394" cy="6297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1" anchor="ctr"/>
        <a:lstStyle/>
        <a:p>
          <a:pPr algn="ctr" rtl="1"/>
          <a:fld id="{004AFBE1-670C-4367-8A10-B422E246ADDE}" type="TxLink">
            <a:rPr lang="en-US" sz="1200" b="1" i="0" u="none" strike="noStrike">
              <a:solidFill>
                <a:srgbClr val="FF0000"/>
              </a:solidFill>
              <a:latin typeface="Calibri"/>
              <a:cs typeface="Calibri"/>
            </a:rPr>
            <a:pPr algn="ctr" rtl="1"/>
            <a:t>#DIV/0!</a:t>
          </a:fld>
          <a:endParaRPr 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15</xdr:col>
      <xdr:colOff>350571</xdr:colOff>
      <xdr:row>28</xdr:row>
      <xdr:rowOff>154781</xdr:rowOff>
    </xdr:from>
    <xdr:to>
      <xdr:col>16</xdr:col>
      <xdr:colOff>267227</xdr:colOff>
      <xdr:row>31</xdr:row>
      <xdr:rowOff>0</xdr:rowOff>
    </xdr:to>
    <xdr:sp macro="" textlink="$X$19">
      <xdr:nvSpPr>
        <xdr:cNvPr id="12" name="مربع نص 11">
          <a:extLst>
            <a:ext uri="{FF2B5EF4-FFF2-40B4-BE49-F238E27FC236}">
              <a16:creationId xmlns:a16="http://schemas.microsoft.com/office/drawing/2014/main" id="{24D80CF4-FC05-4F14-B766-3CCC448008E0}"/>
            </a:ext>
          </a:extLst>
        </xdr:cNvPr>
        <xdr:cNvSpPr txBox="1"/>
      </xdr:nvSpPr>
      <xdr:spPr>
        <a:xfrm>
          <a:off x="11259277607" y="5001948"/>
          <a:ext cx="382322" cy="3532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1" anchor="t"/>
        <a:lstStyle/>
        <a:p>
          <a:pPr algn="r" rtl="1"/>
          <a:fld id="{2A08B11F-7158-434D-9068-7FE061670A3B}" type="TxLink">
            <a:rPr lang="en-US" sz="1400" b="1" i="0" u="none" strike="noStrike">
              <a:solidFill>
                <a:srgbClr val="FF0000"/>
              </a:solidFill>
              <a:latin typeface="Calibri"/>
              <a:cs typeface="Calibri"/>
            </a:rPr>
            <a:pPr algn="r" rtl="1"/>
            <a:t>%</a:t>
          </a:fld>
          <a:endParaRPr lang="ar-SA" sz="1400" b="1">
            <a:solidFill>
              <a:srgbClr val="FF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19050</xdr:colOff>
      <xdr:row>2</xdr:row>
      <xdr:rowOff>17320</xdr:rowOff>
    </xdr:from>
    <xdr:to>
      <xdr:col>3</xdr:col>
      <xdr:colOff>545523</xdr:colOff>
      <xdr:row>6</xdr:row>
      <xdr:rowOff>112569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3612C727-42E6-44F4-998F-DE421F19554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081" r="10738"/>
        <a:stretch/>
      </xdr:blipFill>
      <xdr:spPr>
        <a:xfrm>
          <a:off x="11228772252" y="379270"/>
          <a:ext cx="1097973" cy="733424"/>
        </a:xfrm>
        <a:prstGeom prst="rect">
          <a:avLst/>
        </a:prstGeom>
      </xdr:spPr>
    </xdr:pic>
    <xdr:clientData/>
  </xdr:twoCellAnchor>
  <xdr:twoCellAnchor editAs="oneCell">
    <xdr:from>
      <xdr:col>21</xdr:col>
      <xdr:colOff>114299</xdr:colOff>
      <xdr:row>2</xdr:row>
      <xdr:rowOff>34637</xdr:rowOff>
    </xdr:from>
    <xdr:to>
      <xdr:col>23</xdr:col>
      <xdr:colOff>381864</xdr:colOff>
      <xdr:row>6</xdr:row>
      <xdr:rowOff>66675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BE7B2E17-9C39-4C60-B704-226A12C396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837473B0-CC2E-450A-ABE3-18F120FF3D39}">
              <a1611:picAttrSrcUrl xmlns:a1611="http://schemas.microsoft.com/office/drawing/2016/11/main" r:id="rId3"/>
            </a:ext>
          </a:extLst>
        </a:blip>
        <a:stretch>
          <a:fillRect/>
        </a:stretch>
      </xdr:blipFill>
      <xdr:spPr>
        <a:xfrm>
          <a:off x="11219972886" y="396587"/>
          <a:ext cx="1096240" cy="67021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</xdr:colOff>
      <xdr:row>2</xdr:row>
      <xdr:rowOff>17320</xdr:rowOff>
    </xdr:from>
    <xdr:to>
      <xdr:col>3</xdr:col>
      <xdr:colOff>535998</xdr:colOff>
      <xdr:row>6</xdr:row>
      <xdr:rowOff>112569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9B21EF79-9FB2-49BF-BB14-285D19BE927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081" r="10738"/>
        <a:stretch/>
      </xdr:blipFill>
      <xdr:spPr>
        <a:xfrm>
          <a:off x="11228219802" y="379270"/>
          <a:ext cx="1097973" cy="733424"/>
        </a:xfrm>
        <a:prstGeom prst="rect">
          <a:avLst/>
        </a:prstGeom>
      </xdr:spPr>
    </xdr:pic>
    <xdr:clientData/>
  </xdr:twoCellAnchor>
  <xdr:twoCellAnchor editAs="oneCell">
    <xdr:from>
      <xdr:col>21</xdr:col>
      <xdr:colOff>104774</xdr:colOff>
      <xdr:row>2</xdr:row>
      <xdr:rowOff>34637</xdr:rowOff>
    </xdr:from>
    <xdr:to>
      <xdr:col>23</xdr:col>
      <xdr:colOff>372339</xdr:colOff>
      <xdr:row>6</xdr:row>
      <xdr:rowOff>47625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6E2C6CA9-FBF0-47F3-9264-417B706EEC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837473B0-CC2E-450A-ABE3-18F120FF3D39}">
              <a1611:picAttrSrcUrl xmlns:a1611="http://schemas.microsoft.com/office/drawing/2016/11/main" r:id="rId3"/>
            </a:ext>
          </a:extLst>
        </a:blip>
        <a:stretch>
          <a:fillRect/>
        </a:stretch>
      </xdr:blipFill>
      <xdr:spPr>
        <a:xfrm>
          <a:off x="11219420436" y="396587"/>
          <a:ext cx="1096240" cy="65116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</xdr:colOff>
      <xdr:row>2</xdr:row>
      <xdr:rowOff>17320</xdr:rowOff>
    </xdr:from>
    <xdr:to>
      <xdr:col>3</xdr:col>
      <xdr:colOff>535998</xdr:colOff>
      <xdr:row>6</xdr:row>
      <xdr:rowOff>112569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4D7F9F2A-9CB4-4957-A9F7-F006090C321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081" r="10738"/>
        <a:stretch/>
      </xdr:blipFill>
      <xdr:spPr>
        <a:xfrm>
          <a:off x="11228124552" y="379270"/>
          <a:ext cx="1097973" cy="733424"/>
        </a:xfrm>
        <a:prstGeom prst="rect">
          <a:avLst/>
        </a:prstGeom>
      </xdr:spPr>
    </xdr:pic>
    <xdr:clientData/>
  </xdr:twoCellAnchor>
  <xdr:twoCellAnchor editAs="oneCell">
    <xdr:from>
      <xdr:col>21</xdr:col>
      <xdr:colOff>9525</xdr:colOff>
      <xdr:row>2</xdr:row>
      <xdr:rowOff>25113</xdr:rowOff>
    </xdr:from>
    <xdr:to>
      <xdr:col>23</xdr:col>
      <xdr:colOff>315190</xdr:colOff>
      <xdr:row>6</xdr:row>
      <xdr:rowOff>28576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7EA1C584-75C0-4172-B66F-EB796F6C60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837473B0-CC2E-450A-ABE3-18F120FF3D39}">
              <a1611:picAttrSrcUrl xmlns:a1611="http://schemas.microsoft.com/office/drawing/2016/11/main" r:id="rId3"/>
            </a:ext>
          </a:extLst>
        </a:blip>
        <a:stretch>
          <a:fillRect/>
        </a:stretch>
      </xdr:blipFill>
      <xdr:spPr>
        <a:xfrm>
          <a:off x="11219429960" y="387063"/>
          <a:ext cx="1086715" cy="64163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</xdr:colOff>
      <xdr:row>2</xdr:row>
      <xdr:rowOff>17320</xdr:rowOff>
    </xdr:from>
    <xdr:to>
      <xdr:col>3</xdr:col>
      <xdr:colOff>535998</xdr:colOff>
      <xdr:row>6</xdr:row>
      <xdr:rowOff>112569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13462412-0E1F-49E6-98EE-8A953BC528A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081" r="10738"/>
        <a:stretch/>
      </xdr:blipFill>
      <xdr:spPr>
        <a:xfrm>
          <a:off x="11228124552" y="379270"/>
          <a:ext cx="1097973" cy="733424"/>
        </a:xfrm>
        <a:prstGeom prst="rect">
          <a:avLst/>
        </a:prstGeom>
      </xdr:spPr>
    </xdr:pic>
    <xdr:clientData/>
  </xdr:twoCellAnchor>
  <xdr:twoCellAnchor editAs="oneCell">
    <xdr:from>
      <xdr:col>21</xdr:col>
      <xdr:colOff>9525</xdr:colOff>
      <xdr:row>2</xdr:row>
      <xdr:rowOff>25113</xdr:rowOff>
    </xdr:from>
    <xdr:to>
      <xdr:col>23</xdr:col>
      <xdr:colOff>315190</xdr:colOff>
      <xdr:row>6</xdr:row>
      <xdr:rowOff>28576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E6A1A709-AEC4-4EBB-85DC-47C593746E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837473B0-CC2E-450A-ABE3-18F120FF3D39}">
              <a1611:picAttrSrcUrl xmlns:a1611="http://schemas.microsoft.com/office/drawing/2016/11/main" r:id="rId3"/>
            </a:ext>
          </a:extLst>
        </a:blip>
        <a:stretch>
          <a:fillRect/>
        </a:stretch>
      </xdr:blipFill>
      <xdr:spPr>
        <a:xfrm>
          <a:off x="11219429960" y="387063"/>
          <a:ext cx="1086715" cy="64163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2</xdr:row>
      <xdr:rowOff>17320</xdr:rowOff>
    </xdr:from>
    <xdr:to>
      <xdr:col>3</xdr:col>
      <xdr:colOff>531235</xdr:colOff>
      <xdr:row>6</xdr:row>
      <xdr:rowOff>112569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99027438-9328-433F-B11C-242626C9109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081" r="10738"/>
        <a:stretch/>
      </xdr:blipFill>
      <xdr:spPr>
        <a:xfrm>
          <a:off x="11230248627" y="379270"/>
          <a:ext cx="1097973" cy="733424"/>
        </a:xfrm>
        <a:prstGeom prst="rect">
          <a:avLst/>
        </a:prstGeom>
      </xdr:spPr>
    </xdr:pic>
    <xdr:clientData/>
  </xdr:twoCellAnchor>
  <xdr:twoCellAnchor editAs="oneCell">
    <xdr:from>
      <xdr:col>19</xdr:col>
      <xdr:colOff>286616</xdr:colOff>
      <xdr:row>2</xdr:row>
      <xdr:rowOff>34637</xdr:rowOff>
    </xdr:from>
    <xdr:to>
      <xdr:col>21</xdr:col>
      <xdr:colOff>419966</xdr:colOff>
      <xdr:row>6</xdr:row>
      <xdr:rowOff>91787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7E228B38-219C-4599-9F8C-7954826E8B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837473B0-CC2E-450A-ABE3-18F120FF3D39}">
              <a1611:picAttrSrcUrl xmlns:a1611="http://schemas.microsoft.com/office/drawing/2016/11/main" r:id="rId3"/>
            </a:ext>
          </a:extLst>
        </a:blip>
        <a:stretch>
          <a:fillRect/>
        </a:stretch>
      </xdr:blipFill>
      <xdr:spPr>
        <a:xfrm>
          <a:off x="11221363535" y="396587"/>
          <a:ext cx="1142999" cy="695325"/>
        </a:xfrm>
        <a:prstGeom prst="rect">
          <a:avLst/>
        </a:prstGeom>
      </xdr:spPr>
    </xdr:pic>
    <xdr:clientData/>
  </xdr:twoCellAnchor>
  <xdr:twoCellAnchor>
    <xdr:from>
      <xdr:col>2</xdr:col>
      <xdr:colOff>464347</xdr:colOff>
      <xdr:row>20</xdr:row>
      <xdr:rowOff>3569</xdr:rowOff>
    </xdr:from>
    <xdr:to>
      <xdr:col>11</xdr:col>
      <xdr:colOff>71440</xdr:colOff>
      <xdr:row>36</xdr:row>
      <xdr:rowOff>0</xdr:rowOff>
    </xdr:to>
    <xdr:graphicFrame macro="">
      <xdr:nvGraphicFramePr>
        <xdr:cNvPr id="7" name="مخطط 6">
          <a:extLst>
            <a:ext uri="{FF2B5EF4-FFF2-40B4-BE49-F238E27FC236}">
              <a16:creationId xmlns:a16="http://schemas.microsoft.com/office/drawing/2014/main" id="{4354CD6D-53EA-549A-2136-1489498DDF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8</xdr:col>
      <xdr:colOff>419100</xdr:colOff>
      <xdr:row>24</xdr:row>
      <xdr:rowOff>0</xdr:rowOff>
    </xdr:from>
    <xdr:ext cx="184731" cy="254557"/>
    <xdr:sp macro="" textlink="">
      <xdr:nvSpPr>
        <xdr:cNvPr id="8" name="مربع نص 7">
          <a:extLst>
            <a:ext uri="{FF2B5EF4-FFF2-40B4-BE49-F238E27FC236}">
              <a16:creationId xmlns:a16="http://schemas.microsoft.com/office/drawing/2014/main" id="{EA9C0869-EEC5-367D-085C-FB8B7B0A8D81}"/>
            </a:ext>
          </a:extLst>
        </xdr:cNvPr>
        <xdr:cNvSpPr txBox="1"/>
      </xdr:nvSpPr>
      <xdr:spPr>
        <a:xfrm>
          <a:off x="11305464013" y="4179094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1" anchor="t">
          <a:spAutoFit/>
        </a:bodyPr>
        <a:lstStyle/>
        <a:p>
          <a:pPr algn="r" rtl="1"/>
          <a:endParaRPr lang="ar-SA" sz="1100"/>
        </a:p>
      </xdr:txBody>
    </xdr:sp>
    <xdr:clientData/>
  </xdr:oneCellAnchor>
  <xdr:twoCellAnchor>
    <xdr:from>
      <xdr:col>6</xdr:col>
      <xdr:colOff>146847</xdr:colOff>
      <xdr:row>27</xdr:row>
      <xdr:rowOff>166684</xdr:rowOff>
    </xdr:from>
    <xdr:to>
      <xdr:col>7</xdr:col>
      <xdr:colOff>349252</xdr:colOff>
      <xdr:row>31</xdr:row>
      <xdr:rowOff>119059</xdr:rowOff>
    </xdr:to>
    <xdr:sp macro="" textlink="$M$19">
      <xdr:nvSpPr>
        <xdr:cNvPr id="9" name="مربع نص 8">
          <a:extLst>
            <a:ext uri="{FF2B5EF4-FFF2-40B4-BE49-F238E27FC236}">
              <a16:creationId xmlns:a16="http://schemas.microsoft.com/office/drawing/2014/main" id="{4E93BB33-545E-E137-D0D0-B08A440B71B3}"/>
            </a:ext>
          </a:extLst>
        </xdr:cNvPr>
        <xdr:cNvSpPr txBox="1"/>
      </xdr:nvSpPr>
      <xdr:spPr>
        <a:xfrm>
          <a:off x="11262942081" y="4844517"/>
          <a:ext cx="668072" cy="6297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1" anchor="ctr"/>
        <a:lstStyle/>
        <a:p>
          <a:pPr algn="ctr" rtl="1"/>
          <a:fld id="{5EA3870C-4AC4-4C88-9D75-7364C70745DE}" type="TxLink">
            <a:rPr lang="en-US" sz="1200" b="1" i="0" u="none" strike="noStrike">
              <a:solidFill>
                <a:srgbClr val="00B050"/>
              </a:solidFill>
              <a:latin typeface="Calibri"/>
              <a:cs typeface="Calibri"/>
            </a:rPr>
            <a:pPr algn="ctr" rtl="1"/>
            <a:t>#DIV/0!</a:t>
          </a:fld>
          <a:endParaRPr lang="en-US" sz="1100">
            <a:solidFill>
              <a:srgbClr val="00B050"/>
            </a:solidFill>
          </a:endParaRPr>
        </a:p>
      </xdr:txBody>
    </xdr:sp>
    <xdr:clientData/>
  </xdr:twoCellAnchor>
  <xdr:twoCellAnchor>
    <xdr:from>
      <xdr:col>7</xdr:col>
      <xdr:colOff>158750</xdr:colOff>
      <xdr:row>28</xdr:row>
      <xdr:rowOff>154781</xdr:rowOff>
    </xdr:from>
    <xdr:to>
      <xdr:col>8</xdr:col>
      <xdr:colOff>0</xdr:colOff>
      <xdr:row>31</xdr:row>
      <xdr:rowOff>0</xdr:rowOff>
    </xdr:to>
    <xdr:sp macro="" textlink="$X$19">
      <xdr:nvSpPr>
        <xdr:cNvPr id="10" name="مربع نص 9">
          <a:extLst>
            <a:ext uri="{FF2B5EF4-FFF2-40B4-BE49-F238E27FC236}">
              <a16:creationId xmlns:a16="http://schemas.microsoft.com/office/drawing/2014/main" id="{E55A39F4-FE32-B173-ED9B-520B316B1FA5}"/>
            </a:ext>
          </a:extLst>
        </xdr:cNvPr>
        <xdr:cNvSpPr txBox="1"/>
      </xdr:nvSpPr>
      <xdr:spPr>
        <a:xfrm>
          <a:off x="11262751583" y="5001948"/>
          <a:ext cx="381000" cy="3532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1" anchor="t"/>
        <a:lstStyle/>
        <a:p>
          <a:pPr algn="r" rtl="1"/>
          <a:fld id="{2A08B11F-7158-434D-9068-7FE061670A3B}" type="TxLink">
            <a:rPr lang="en-US" sz="1400" b="1" i="0" u="none" strike="noStrike">
              <a:solidFill>
                <a:srgbClr val="00B050"/>
              </a:solidFill>
              <a:latin typeface="Calibri"/>
              <a:cs typeface="Calibri"/>
            </a:rPr>
            <a:pPr algn="r" rtl="1"/>
            <a:t>%</a:t>
          </a:fld>
          <a:endParaRPr lang="ar-SA" sz="1400">
            <a:solidFill>
              <a:srgbClr val="00B050"/>
            </a:solidFill>
          </a:endParaRPr>
        </a:p>
      </xdr:txBody>
    </xdr:sp>
    <xdr:clientData/>
  </xdr:twoCellAnchor>
  <xdr:twoCellAnchor>
    <xdr:from>
      <xdr:col>6</xdr:col>
      <xdr:colOff>83347</xdr:colOff>
      <xdr:row>26</xdr:row>
      <xdr:rowOff>43655</xdr:rowOff>
    </xdr:from>
    <xdr:to>
      <xdr:col>8</xdr:col>
      <xdr:colOff>47628</xdr:colOff>
      <xdr:row>28</xdr:row>
      <xdr:rowOff>162717</xdr:rowOff>
    </xdr:to>
    <xdr:sp macro="" textlink="">
      <xdr:nvSpPr>
        <xdr:cNvPr id="11" name="مربع نص 10">
          <a:extLst>
            <a:ext uri="{FF2B5EF4-FFF2-40B4-BE49-F238E27FC236}">
              <a16:creationId xmlns:a16="http://schemas.microsoft.com/office/drawing/2014/main" id="{F535CBCF-9409-D59F-61AA-D167B66F3B69}"/>
            </a:ext>
          </a:extLst>
        </xdr:cNvPr>
        <xdr:cNvSpPr txBox="1"/>
      </xdr:nvSpPr>
      <xdr:spPr>
        <a:xfrm>
          <a:off x="11262703955" y="4552155"/>
          <a:ext cx="969698" cy="45772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1" anchor="ctr"/>
        <a:lstStyle/>
        <a:p>
          <a:pPr algn="ctr" rtl="1"/>
          <a:r>
            <a:rPr lang="ar-SA" sz="1200" b="1">
              <a:solidFill>
                <a:srgbClr val="00B050"/>
              </a:solidFill>
              <a:latin typeface="Calibri" panose="020F0502020204030204" pitchFamily="34" charset="0"/>
              <a:cs typeface="Calibri" panose="020F0502020204030204" pitchFamily="34" charset="0"/>
            </a:rPr>
            <a:t>نسبة</a:t>
          </a:r>
          <a:r>
            <a:rPr lang="ar-SA" sz="1200" b="1" baseline="0">
              <a:solidFill>
                <a:srgbClr val="00B050"/>
              </a:solidFill>
              <a:latin typeface="Calibri" panose="020F0502020204030204" pitchFamily="34" charset="0"/>
              <a:cs typeface="Calibri" panose="020F0502020204030204" pitchFamily="34" charset="0"/>
            </a:rPr>
            <a:t> الحضور</a:t>
          </a:r>
          <a:endParaRPr lang="ar-SA" sz="1200" b="1">
            <a:solidFill>
              <a:srgbClr val="00B050"/>
            </a:solidFill>
            <a:latin typeface="Calibri" panose="020F0502020204030204" pitchFamily="34" charset="0"/>
            <a:cs typeface="Calibri" panose="020F0502020204030204" pitchFamily="34" charset="0"/>
          </a:endParaRPr>
        </a:p>
      </xdr:txBody>
    </xdr:sp>
    <xdr:clientData/>
  </xdr:twoCellAnchor>
  <xdr:twoCellAnchor>
    <xdr:from>
      <xdr:col>10</xdr:col>
      <xdr:colOff>523869</xdr:colOff>
      <xdr:row>20</xdr:row>
      <xdr:rowOff>15475</xdr:rowOff>
    </xdr:from>
    <xdr:to>
      <xdr:col>19</xdr:col>
      <xdr:colOff>333368</xdr:colOff>
      <xdr:row>36</xdr:row>
      <xdr:rowOff>0</xdr:rowOff>
    </xdr:to>
    <xdr:graphicFrame macro="">
      <xdr:nvGraphicFramePr>
        <xdr:cNvPr id="12" name="مخطط 11">
          <a:extLst>
            <a:ext uri="{FF2B5EF4-FFF2-40B4-BE49-F238E27FC236}">
              <a16:creationId xmlns:a16="http://schemas.microsoft.com/office/drawing/2014/main" id="{69AA683A-CC13-BAC9-D9A0-12BF206D01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14</xdr:col>
      <xdr:colOff>285748</xdr:colOff>
      <xdr:row>26</xdr:row>
      <xdr:rowOff>79374</xdr:rowOff>
    </xdr:from>
    <xdr:to>
      <xdr:col>16</xdr:col>
      <xdr:colOff>333372</xdr:colOff>
      <xdr:row>29</xdr:row>
      <xdr:rowOff>31749</xdr:rowOff>
    </xdr:to>
    <xdr:sp macro="" textlink="">
      <xdr:nvSpPr>
        <xdr:cNvPr id="13" name="مربع نص 12">
          <a:extLst>
            <a:ext uri="{FF2B5EF4-FFF2-40B4-BE49-F238E27FC236}">
              <a16:creationId xmlns:a16="http://schemas.microsoft.com/office/drawing/2014/main" id="{90CFB209-4DC2-473F-1551-13620D36F622}"/>
            </a:ext>
          </a:extLst>
        </xdr:cNvPr>
        <xdr:cNvSpPr txBox="1"/>
      </xdr:nvSpPr>
      <xdr:spPr>
        <a:xfrm>
          <a:off x="11258555295" y="4587874"/>
          <a:ext cx="978957" cy="460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1" anchor="ctr"/>
        <a:lstStyle/>
        <a:p>
          <a:pPr algn="ctr" rtl="1"/>
          <a:r>
            <a:rPr lang="ar-SA" sz="1200" b="1">
              <a:solidFill>
                <a:srgbClr val="FF0000"/>
              </a:solidFill>
              <a:latin typeface="Calibri" panose="020F0502020204030204" pitchFamily="34" charset="0"/>
              <a:cs typeface="Calibri" panose="020F0502020204030204" pitchFamily="34" charset="0"/>
            </a:rPr>
            <a:t>نسبة</a:t>
          </a:r>
          <a:r>
            <a:rPr lang="ar-SA" sz="1200" b="1" baseline="0">
              <a:solidFill>
                <a:srgbClr val="FF0000"/>
              </a:solidFill>
              <a:latin typeface="Calibri" panose="020F0502020204030204" pitchFamily="34" charset="0"/>
              <a:cs typeface="Calibri" panose="020F0502020204030204" pitchFamily="34" charset="0"/>
            </a:rPr>
            <a:t> الغياب</a:t>
          </a:r>
          <a:endParaRPr lang="ar-SA" sz="1200" b="1">
            <a:solidFill>
              <a:srgbClr val="FF0000"/>
            </a:solidFill>
            <a:latin typeface="Calibri" panose="020F0502020204030204" pitchFamily="34" charset="0"/>
            <a:cs typeface="Calibri" panose="020F0502020204030204" pitchFamily="34" charset="0"/>
          </a:endParaRPr>
        </a:p>
      </xdr:txBody>
    </xdr:sp>
    <xdr:clientData/>
  </xdr:twoCellAnchor>
  <xdr:twoCellAnchor>
    <xdr:from>
      <xdr:col>14</xdr:col>
      <xdr:colOff>362477</xdr:colOff>
      <xdr:row>27</xdr:row>
      <xdr:rowOff>154781</xdr:rowOff>
    </xdr:from>
    <xdr:to>
      <xdr:col>16</xdr:col>
      <xdr:colOff>100538</xdr:colOff>
      <xdr:row>31</xdr:row>
      <xdr:rowOff>107156</xdr:rowOff>
    </xdr:to>
    <xdr:sp macro="" textlink="$R$19">
      <xdr:nvSpPr>
        <xdr:cNvPr id="16" name="مربع نص 15">
          <a:extLst>
            <a:ext uri="{FF2B5EF4-FFF2-40B4-BE49-F238E27FC236}">
              <a16:creationId xmlns:a16="http://schemas.microsoft.com/office/drawing/2014/main" id="{87805969-FD69-42D4-BB18-7A4D9C3D983E}"/>
            </a:ext>
          </a:extLst>
        </xdr:cNvPr>
        <xdr:cNvSpPr txBox="1"/>
      </xdr:nvSpPr>
      <xdr:spPr>
        <a:xfrm>
          <a:off x="11258788129" y="4832614"/>
          <a:ext cx="669394" cy="6297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1" anchor="ctr"/>
        <a:lstStyle/>
        <a:p>
          <a:pPr algn="ctr" rtl="1"/>
          <a:fld id="{004AFBE1-670C-4367-8A10-B422E246ADDE}" type="TxLink">
            <a:rPr lang="en-US" sz="1200" b="1" i="0" u="none" strike="noStrike">
              <a:solidFill>
                <a:srgbClr val="FF0000"/>
              </a:solidFill>
              <a:latin typeface="Calibri"/>
              <a:cs typeface="Calibri"/>
            </a:rPr>
            <a:pPr algn="ctr" rtl="1"/>
            <a:t>#DIV/0!</a:t>
          </a:fld>
          <a:endParaRPr 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15</xdr:col>
      <xdr:colOff>329405</xdr:colOff>
      <xdr:row>28</xdr:row>
      <xdr:rowOff>154781</xdr:rowOff>
    </xdr:from>
    <xdr:to>
      <xdr:col>16</xdr:col>
      <xdr:colOff>246061</xdr:colOff>
      <xdr:row>31</xdr:row>
      <xdr:rowOff>0</xdr:rowOff>
    </xdr:to>
    <xdr:sp macro="" textlink="$X$19">
      <xdr:nvSpPr>
        <xdr:cNvPr id="18" name="مربع نص 17">
          <a:extLst>
            <a:ext uri="{FF2B5EF4-FFF2-40B4-BE49-F238E27FC236}">
              <a16:creationId xmlns:a16="http://schemas.microsoft.com/office/drawing/2014/main" id="{F93F7A1B-AE67-402C-80C9-1AF7ACCA30E4}"/>
            </a:ext>
          </a:extLst>
        </xdr:cNvPr>
        <xdr:cNvSpPr txBox="1"/>
      </xdr:nvSpPr>
      <xdr:spPr>
        <a:xfrm>
          <a:off x="11258642606" y="5001948"/>
          <a:ext cx="382322" cy="3532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1" anchor="t"/>
        <a:lstStyle/>
        <a:p>
          <a:pPr algn="r" rtl="1"/>
          <a:fld id="{2A08B11F-7158-434D-9068-7FE061670A3B}" type="TxLink">
            <a:rPr lang="en-US" sz="1400" b="1" i="0" u="none" strike="noStrike">
              <a:solidFill>
                <a:srgbClr val="FF0000"/>
              </a:solidFill>
              <a:latin typeface="Calibri"/>
              <a:cs typeface="Calibri"/>
            </a:rPr>
            <a:pPr algn="r" rtl="1"/>
            <a:t>%</a:t>
          </a:fld>
          <a:endParaRPr lang="ar-SA" sz="1400" b="1">
            <a:solidFill>
              <a:srgbClr val="FF0000"/>
            </a:solidFill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2</xdr:row>
      <xdr:rowOff>17320</xdr:rowOff>
    </xdr:from>
    <xdr:to>
      <xdr:col>3</xdr:col>
      <xdr:colOff>531235</xdr:colOff>
      <xdr:row>6</xdr:row>
      <xdr:rowOff>112569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57D61562-4AE1-4715-A546-D9EE705C134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081" r="10738"/>
        <a:stretch/>
      </xdr:blipFill>
      <xdr:spPr>
        <a:xfrm>
          <a:off x="11230205765" y="379270"/>
          <a:ext cx="1102735" cy="733424"/>
        </a:xfrm>
        <a:prstGeom prst="rect">
          <a:avLst/>
        </a:prstGeom>
      </xdr:spPr>
    </xdr:pic>
    <xdr:clientData/>
  </xdr:twoCellAnchor>
  <xdr:twoCellAnchor editAs="oneCell">
    <xdr:from>
      <xdr:col>19</xdr:col>
      <xdr:colOff>286616</xdr:colOff>
      <xdr:row>2</xdr:row>
      <xdr:rowOff>34637</xdr:rowOff>
    </xdr:from>
    <xdr:to>
      <xdr:col>21</xdr:col>
      <xdr:colOff>419966</xdr:colOff>
      <xdr:row>6</xdr:row>
      <xdr:rowOff>91787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F56790CB-8B01-4789-BCB7-CEDB0CD11A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837473B0-CC2E-450A-ABE3-18F120FF3D39}">
              <a1611:picAttrSrcUrl xmlns:a1611="http://schemas.microsoft.com/office/drawing/2016/11/main" r:id="rId3"/>
            </a:ext>
          </a:extLst>
        </a:blip>
        <a:stretch>
          <a:fillRect/>
        </a:stretch>
      </xdr:blipFill>
      <xdr:spPr>
        <a:xfrm>
          <a:off x="11221363534" y="396587"/>
          <a:ext cx="1143000" cy="695325"/>
        </a:xfrm>
        <a:prstGeom prst="rect">
          <a:avLst/>
        </a:prstGeom>
      </xdr:spPr>
    </xdr:pic>
    <xdr:clientData/>
  </xdr:twoCellAnchor>
  <xdr:twoCellAnchor>
    <xdr:from>
      <xdr:col>2</xdr:col>
      <xdr:colOff>464347</xdr:colOff>
      <xdr:row>20</xdr:row>
      <xdr:rowOff>3569</xdr:rowOff>
    </xdr:from>
    <xdr:to>
      <xdr:col>11</xdr:col>
      <xdr:colOff>71440</xdr:colOff>
      <xdr:row>36</xdr:row>
      <xdr:rowOff>0</xdr:rowOff>
    </xdr:to>
    <xdr:graphicFrame macro="">
      <xdr:nvGraphicFramePr>
        <xdr:cNvPr id="4" name="مخطط 3">
          <a:extLst>
            <a:ext uri="{FF2B5EF4-FFF2-40B4-BE49-F238E27FC236}">
              <a16:creationId xmlns:a16="http://schemas.microsoft.com/office/drawing/2014/main" id="{51F03CEC-34F9-4DBC-BFEC-12AA6FCCC4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8</xdr:col>
      <xdr:colOff>419100</xdr:colOff>
      <xdr:row>24</xdr:row>
      <xdr:rowOff>0</xdr:rowOff>
    </xdr:from>
    <xdr:ext cx="184731" cy="254557"/>
    <xdr:sp macro="" textlink="">
      <xdr:nvSpPr>
        <xdr:cNvPr id="5" name="مربع نص 4">
          <a:extLst>
            <a:ext uri="{FF2B5EF4-FFF2-40B4-BE49-F238E27FC236}">
              <a16:creationId xmlns:a16="http://schemas.microsoft.com/office/drawing/2014/main" id="{A6100206-609E-474F-B657-AB53CAF89632}"/>
            </a:ext>
          </a:extLst>
        </xdr:cNvPr>
        <xdr:cNvSpPr txBox="1"/>
      </xdr:nvSpPr>
      <xdr:spPr>
        <a:xfrm>
          <a:off x="11227532844" y="42100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1" anchor="t">
          <a:spAutoFit/>
        </a:bodyPr>
        <a:lstStyle/>
        <a:p>
          <a:pPr algn="r" rtl="1"/>
          <a:endParaRPr lang="ar-SA" sz="1100"/>
        </a:p>
      </xdr:txBody>
    </xdr:sp>
    <xdr:clientData/>
  </xdr:oneCellAnchor>
  <xdr:twoCellAnchor>
    <xdr:from>
      <xdr:col>6</xdr:col>
      <xdr:colOff>146847</xdr:colOff>
      <xdr:row>27</xdr:row>
      <xdr:rowOff>156101</xdr:rowOff>
    </xdr:from>
    <xdr:to>
      <xdr:col>7</xdr:col>
      <xdr:colOff>349252</xdr:colOff>
      <xdr:row>31</xdr:row>
      <xdr:rowOff>108476</xdr:rowOff>
    </xdr:to>
    <xdr:sp macro="" textlink="$M$19">
      <xdr:nvSpPr>
        <xdr:cNvPr id="6" name="مربع نص 5">
          <a:extLst>
            <a:ext uri="{FF2B5EF4-FFF2-40B4-BE49-F238E27FC236}">
              <a16:creationId xmlns:a16="http://schemas.microsoft.com/office/drawing/2014/main" id="{7F5EAE64-3016-47EA-BF3E-5D7B200182C5}"/>
            </a:ext>
          </a:extLst>
        </xdr:cNvPr>
        <xdr:cNvSpPr txBox="1"/>
      </xdr:nvSpPr>
      <xdr:spPr>
        <a:xfrm>
          <a:off x="11262942081" y="4833934"/>
          <a:ext cx="668072" cy="6297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1" anchor="ctr"/>
        <a:lstStyle/>
        <a:p>
          <a:pPr algn="ctr" rtl="1"/>
          <a:fld id="{5EA3870C-4AC4-4C88-9D75-7364C70745DE}" type="TxLink">
            <a:rPr lang="en-US" sz="1200" b="1" i="0" u="none" strike="noStrike">
              <a:solidFill>
                <a:srgbClr val="00B050"/>
              </a:solidFill>
              <a:latin typeface="Calibri"/>
              <a:cs typeface="Calibri"/>
            </a:rPr>
            <a:pPr algn="ctr" rtl="1"/>
            <a:t>#DIV/0!</a:t>
          </a:fld>
          <a:endParaRPr lang="en-US" sz="1100">
            <a:solidFill>
              <a:srgbClr val="00B050"/>
            </a:solidFill>
          </a:endParaRPr>
        </a:p>
      </xdr:txBody>
    </xdr:sp>
    <xdr:clientData/>
  </xdr:twoCellAnchor>
  <xdr:twoCellAnchor>
    <xdr:from>
      <xdr:col>7</xdr:col>
      <xdr:colOff>148167</xdr:colOff>
      <xdr:row>28</xdr:row>
      <xdr:rowOff>154781</xdr:rowOff>
    </xdr:from>
    <xdr:to>
      <xdr:col>7</xdr:col>
      <xdr:colOff>529167</xdr:colOff>
      <xdr:row>31</xdr:row>
      <xdr:rowOff>0</xdr:rowOff>
    </xdr:to>
    <xdr:sp macro="" textlink="$X$19">
      <xdr:nvSpPr>
        <xdr:cNvPr id="7" name="مربع نص 6">
          <a:extLst>
            <a:ext uri="{FF2B5EF4-FFF2-40B4-BE49-F238E27FC236}">
              <a16:creationId xmlns:a16="http://schemas.microsoft.com/office/drawing/2014/main" id="{A683B92C-4E02-47AD-ACA4-3F0FFBF056A8}"/>
            </a:ext>
          </a:extLst>
        </xdr:cNvPr>
        <xdr:cNvSpPr txBox="1"/>
      </xdr:nvSpPr>
      <xdr:spPr>
        <a:xfrm>
          <a:off x="11262762166" y="5001948"/>
          <a:ext cx="381000" cy="3532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1" anchor="t"/>
        <a:lstStyle/>
        <a:p>
          <a:pPr algn="r" rtl="1"/>
          <a:fld id="{2A08B11F-7158-434D-9068-7FE061670A3B}" type="TxLink">
            <a:rPr lang="en-US" sz="1400" b="1" i="0" u="none" strike="noStrike">
              <a:solidFill>
                <a:srgbClr val="00B050"/>
              </a:solidFill>
              <a:latin typeface="Calibri"/>
              <a:cs typeface="Calibri"/>
            </a:rPr>
            <a:pPr algn="r" rtl="1"/>
            <a:t>%</a:t>
          </a:fld>
          <a:endParaRPr lang="ar-SA" sz="1400">
            <a:solidFill>
              <a:srgbClr val="00B050"/>
            </a:solidFill>
          </a:endParaRPr>
        </a:p>
      </xdr:txBody>
    </xdr:sp>
    <xdr:clientData/>
  </xdr:twoCellAnchor>
  <xdr:twoCellAnchor>
    <xdr:from>
      <xdr:col>6</xdr:col>
      <xdr:colOff>93930</xdr:colOff>
      <xdr:row>26</xdr:row>
      <xdr:rowOff>54238</xdr:rowOff>
    </xdr:from>
    <xdr:to>
      <xdr:col>8</xdr:col>
      <xdr:colOff>58211</xdr:colOff>
      <xdr:row>29</xdr:row>
      <xdr:rowOff>3967</xdr:rowOff>
    </xdr:to>
    <xdr:sp macro="" textlink="">
      <xdr:nvSpPr>
        <xdr:cNvPr id="8" name="مربع نص 7">
          <a:extLst>
            <a:ext uri="{FF2B5EF4-FFF2-40B4-BE49-F238E27FC236}">
              <a16:creationId xmlns:a16="http://schemas.microsoft.com/office/drawing/2014/main" id="{85AD9276-3383-4258-B67D-5830738E1501}"/>
            </a:ext>
          </a:extLst>
        </xdr:cNvPr>
        <xdr:cNvSpPr txBox="1"/>
      </xdr:nvSpPr>
      <xdr:spPr>
        <a:xfrm>
          <a:off x="11262693372" y="4562738"/>
          <a:ext cx="969698" cy="45772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1" anchor="ctr"/>
        <a:lstStyle/>
        <a:p>
          <a:pPr algn="ctr" rtl="1"/>
          <a:r>
            <a:rPr lang="ar-SA" sz="1200" b="1">
              <a:solidFill>
                <a:srgbClr val="00B050"/>
              </a:solidFill>
              <a:latin typeface="Calibri" panose="020F0502020204030204" pitchFamily="34" charset="0"/>
              <a:cs typeface="Calibri" panose="020F0502020204030204" pitchFamily="34" charset="0"/>
            </a:rPr>
            <a:t>نسبة</a:t>
          </a:r>
          <a:r>
            <a:rPr lang="ar-SA" sz="1200" b="1" baseline="0">
              <a:solidFill>
                <a:srgbClr val="00B050"/>
              </a:solidFill>
              <a:latin typeface="Calibri" panose="020F0502020204030204" pitchFamily="34" charset="0"/>
              <a:cs typeface="Calibri" panose="020F0502020204030204" pitchFamily="34" charset="0"/>
            </a:rPr>
            <a:t> الحضور</a:t>
          </a:r>
          <a:endParaRPr lang="ar-SA" sz="1200" b="1">
            <a:solidFill>
              <a:srgbClr val="00B050"/>
            </a:solidFill>
            <a:latin typeface="Calibri" panose="020F0502020204030204" pitchFamily="34" charset="0"/>
            <a:cs typeface="Calibri" panose="020F0502020204030204" pitchFamily="34" charset="0"/>
          </a:endParaRPr>
        </a:p>
      </xdr:txBody>
    </xdr:sp>
    <xdr:clientData/>
  </xdr:twoCellAnchor>
  <xdr:twoCellAnchor>
    <xdr:from>
      <xdr:col>10</xdr:col>
      <xdr:colOff>523869</xdr:colOff>
      <xdr:row>20</xdr:row>
      <xdr:rowOff>15475</xdr:rowOff>
    </xdr:from>
    <xdr:to>
      <xdr:col>19</xdr:col>
      <xdr:colOff>333368</xdr:colOff>
      <xdr:row>36</xdr:row>
      <xdr:rowOff>0</xdr:rowOff>
    </xdr:to>
    <xdr:graphicFrame macro="">
      <xdr:nvGraphicFramePr>
        <xdr:cNvPr id="9" name="مخطط 8">
          <a:extLst>
            <a:ext uri="{FF2B5EF4-FFF2-40B4-BE49-F238E27FC236}">
              <a16:creationId xmlns:a16="http://schemas.microsoft.com/office/drawing/2014/main" id="{3C6BD27C-287F-4DF5-AD42-90156A991F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14</xdr:col>
      <xdr:colOff>285748</xdr:colOff>
      <xdr:row>26</xdr:row>
      <xdr:rowOff>47625</xdr:rowOff>
    </xdr:from>
    <xdr:to>
      <xdr:col>16</xdr:col>
      <xdr:colOff>333372</xdr:colOff>
      <xdr:row>29</xdr:row>
      <xdr:rowOff>0</xdr:rowOff>
    </xdr:to>
    <xdr:sp macro="" textlink="">
      <xdr:nvSpPr>
        <xdr:cNvPr id="10" name="مربع نص 9">
          <a:extLst>
            <a:ext uri="{FF2B5EF4-FFF2-40B4-BE49-F238E27FC236}">
              <a16:creationId xmlns:a16="http://schemas.microsoft.com/office/drawing/2014/main" id="{B1FA7A0D-F465-474E-8394-C6F0DC0480EE}"/>
            </a:ext>
          </a:extLst>
        </xdr:cNvPr>
        <xdr:cNvSpPr txBox="1"/>
      </xdr:nvSpPr>
      <xdr:spPr>
        <a:xfrm>
          <a:off x="11223936153" y="4600575"/>
          <a:ext cx="981074" cy="4667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1" anchor="ctr"/>
        <a:lstStyle/>
        <a:p>
          <a:pPr algn="ctr" rtl="1"/>
          <a:r>
            <a:rPr lang="ar-SA" sz="1200" b="1">
              <a:solidFill>
                <a:srgbClr val="FF0000"/>
              </a:solidFill>
              <a:latin typeface="Calibri" panose="020F0502020204030204" pitchFamily="34" charset="0"/>
              <a:cs typeface="Calibri" panose="020F0502020204030204" pitchFamily="34" charset="0"/>
            </a:rPr>
            <a:t>نسبة</a:t>
          </a:r>
          <a:r>
            <a:rPr lang="ar-SA" sz="1200" b="1" baseline="0">
              <a:solidFill>
                <a:srgbClr val="FF0000"/>
              </a:solidFill>
              <a:latin typeface="Calibri" panose="020F0502020204030204" pitchFamily="34" charset="0"/>
              <a:cs typeface="Calibri" panose="020F0502020204030204" pitchFamily="34" charset="0"/>
            </a:rPr>
            <a:t> الغياب</a:t>
          </a:r>
          <a:endParaRPr lang="ar-SA" sz="1200" b="1">
            <a:solidFill>
              <a:srgbClr val="FF0000"/>
            </a:solidFill>
            <a:latin typeface="Calibri" panose="020F0502020204030204" pitchFamily="34" charset="0"/>
            <a:cs typeface="Calibri" panose="020F0502020204030204" pitchFamily="34" charset="0"/>
          </a:endParaRPr>
        </a:p>
      </xdr:txBody>
    </xdr:sp>
    <xdr:clientData/>
  </xdr:twoCellAnchor>
  <xdr:twoCellAnchor>
    <xdr:from>
      <xdr:col>14</xdr:col>
      <xdr:colOff>330728</xdr:colOff>
      <xdr:row>27</xdr:row>
      <xdr:rowOff>154781</xdr:rowOff>
    </xdr:from>
    <xdr:to>
      <xdr:col>16</xdr:col>
      <xdr:colOff>68789</xdr:colOff>
      <xdr:row>31</xdr:row>
      <xdr:rowOff>107156</xdr:rowOff>
    </xdr:to>
    <xdr:sp macro="" textlink="$R$19">
      <xdr:nvSpPr>
        <xdr:cNvPr id="11" name="مربع نص 10">
          <a:extLst>
            <a:ext uri="{FF2B5EF4-FFF2-40B4-BE49-F238E27FC236}">
              <a16:creationId xmlns:a16="http://schemas.microsoft.com/office/drawing/2014/main" id="{5412D4BC-CFF5-40D2-899B-4D235E2ED5A3}"/>
            </a:ext>
          </a:extLst>
        </xdr:cNvPr>
        <xdr:cNvSpPr txBox="1"/>
      </xdr:nvSpPr>
      <xdr:spPr>
        <a:xfrm>
          <a:off x="11258819878" y="4832614"/>
          <a:ext cx="669394" cy="6297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1" anchor="ctr"/>
        <a:lstStyle/>
        <a:p>
          <a:pPr algn="ctr" rtl="1"/>
          <a:fld id="{004AFBE1-670C-4367-8A10-B422E246ADDE}" type="TxLink">
            <a:rPr lang="en-US" sz="1200" b="1" i="0" u="none" strike="noStrike">
              <a:solidFill>
                <a:srgbClr val="FF0000"/>
              </a:solidFill>
              <a:latin typeface="Calibri"/>
              <a:cs typeface="Calibri"/>
            </a:rPr>
            <a:pPr algn="ctr" rtl="1"/>
            <a:t>#DIV/0!</a:t>
          </a:fld>
          <a:endParaRPr 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15</xdr:col>
      <xdr:colOff>297656</xdr:colOff>
      <xdr:row>28</xdr:row>
      <xdr:rowOff>154781</xdr:rowOff>
    </xdr:from>
    <xdr:to>
      <xdr:col>16</xdr:col>
      <xdr:colOff>214312</xdr:colOff>
      <xdr:row>31</xdr:row>
      <xdr:rowOff>0</xdr:rowOff>
    </xdr:to>
    <xdr:sp macro="" textlink="$X$19">
      <xdr:nvSpPr>
        <xdr:cNvPr id="12" name="مربع نص 11">
          <a:extLst>
            <a:ext uri="{FF2B5EF4-FFF2-40B4-BE49-F238E27FC236}">
              <a16:creationId xmlns:a16="http://schemas.microsoft.com/office/drawing/2014/main" id="{90C94A9C-227E-463D-87ED-06AD9C5BD6BA}"/>
            </a:ext>
          </a:extLst>
        </xdr:cNvPr>
        <xdr:cNvSpPr txBox="1"/>
      </xdr:nvSpPr>
      <xdr:spPr>
        <a:xfrm>
          <a:off x="11224055213" y="5050631"/>
          <a:ext cx="383381" cy="3595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1" anchor="t"/>
        <a:lstStyle/>
        <a:p>
          <a:pPr algn="r" rtl="1"/>
          <a:fld id="{2A08B11F-7158-434D-9068-7FE061670A3B}" type="TxLink">
            <a:rPr lang="en-US" sz="1400" b="1" i="0" u="none" strike="noStrike">
              <a:solidFill>
                <a:srgbClr val="FF0000"/>
              </a:solidFill>
              <a:latin typeface="Calibri"/>
              <a:cs typeface="Calibri"/>
            </a:rPr>
            <a:pPr algn="r" rtl="1"/>
            <a:t>%</a:t>
          </a:fld>
          <a:endParaRPr lang="ar-SA" sz="1400" b="1">
            <a:solidFill>
              <a:srgbClr val="FF0000"/>
            </a:solidFill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2</xdr:row>
      <xdr:rowOff>17320</xdr:rowOff>
    </xdr:from>
    <xdr:to>
      <xdr:col>3</xdr:col>
      <xdr:colOff>531235</xdr:colOff>
      <xdr:row>6</xdr:row>
      <xdr:rowOff>112569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444D370F-D237-489D-942B-1FDE40940DA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081" r="10738"/>
        <a:stretch/>
      </xdr:blipFill>
      <xdr:spPr>
        <a:xfrm>
          <a:off x="11230205765" y="379270"/>
          <a:ext cx="1102735" cy="733424"/>
        </a:xfrm>
        <a:prstGeom prst="rect">
          <a:avLst/>
        </a:prstGeom>
      </xdr:spPr>
    </xdr:pic>
    <xdr:clientData/>
  </xdr:twoCellAnchor>
  <xdr:twoCellAnchor editAs="oneCell">
    <xdr:from>
      <xdr:col>19</xdr:col>
      <xdr:colOff>286616</xdr:colOff>
      <xdr:row>2</xdr:row>
      <xdr:rowOff>34637</xdr:rowOff>
    </xdr:from>
    <xdr:to>
      <xdr:col>21</xdr:col>
      <xdr:colOff>419966</xdr:colOff>
      <xdr:row>6</xdr:row>
      <xdr:rowOff>91787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34F28251-BAF8-4587-B42A-0619E59241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837473B0-CC2E-450A-ABE3-18F120FF3D39}">
              <a1611:picAttrSrcUrl xmlns:a1611="http://schemas.microsoft.com/office/drawing/2016/11/main" r:id="rId3"/>
            </a:ext>
          </a:extLst>
        </a:blip>
        <a:stretch>
          <a:fillRect/>
        </a:stretch>
      </xdr:blipFill>
      <xdr:spPr>
        <a:xfrm>
          <a:off x="11221363534" y="396587"/>
          <a:ext cx="1143000" cy="695325"/>
        </a:xfrm>
        <a:prstGeom prst="rect">
          <a:avLst/>
        </a:prstGeom>
      </xdr:spPr>
    </xdr:pic>
    <xdr:clientData/>
  </xdr:twoCellAnchor>
  <xdr:twoCellAnchor>
    <xdr:from>
      <xdr:col>2</xdr:col>
      <xdr:colOff>464347</xdr:colOff>
      <xdr:row>20</xdr:row>
      <xdr:rowOff>3569</xdr:rowOff>
    </xdr:from>
    <xdr:to>
      <xdr:col>11</xdr:col>
      <xdr:colOff>71440</xdr:colOff>
      <xdr:row>36</xdr:row>
      <xdr:rowOff>0</xdr:rowOff>
    </xdr:to>
    <xdr:graphicFrame macro="">
      <xdr:nvGraphicFramePr>
        <xdr:cNvPr id="4" name="مخطط 3">
          <a:extLst>
            <a:ext uri="{FF2B5EF4-FFF2-40B4-BE49-F238E27FC236}">
              <a16:creationId xmlns:a16="http://schemas.microsoft.com/office/drawing/2014/main" id="{D408DF2A-31BC-418C-A1A3-B8074B99DB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8</xdr:col>
      <xdr:colOff>419100</xdr:colOff>
      <xdr:row>24</xdr:row>
      <xdr:rowOff>0</xdr:rowOff>
    </xdr:from>
    <xdr:ext cx="184731" cy="254557"/>
    <xdr:sp macro="" textlink="">
      <xdr:nvSpPr>
        <xdr:cNvPr id="5" name="مربع نص 4">
          <a:extLst>
            <a:ext uri="{FF2B5EF4-FFF2-40B4-BE49-F238E27FC236}">
              <a16:creationId xmlns:a16="http://schemas.microsoft.com/office/drawing/2014/main" id="{6B88A0B7-491A-4E70-95A5-C9CDE973DF9D}"/>
            </a:ext>
          </a:extLst>
        </xdr:cNvPr>
        <xdr:cNvSpPr txBox="1"/>
      </xdr:nvSpPr>
      <xdr:spPr>
        <a:xfrm>
          <a:off x="11227532844" y="42100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1" anchor="t">
          <a:spAutoFit/>
        </a:bodyPr>
        <a:lstStyle/>
        <a:p>
          <a:pPr algn="r" rtl="1"/>
          <a:endParaRPr lang="ar-SA" sz="1100"/>
        </a:p>
      </xdr:txBody>
    </xdr:sp>
    <xdr:clientData/>
  </xdr:oneCellAnchor>
  <xdr:twoCellAnchor>
    <xdr:from>
      <xdr:col>6</xdr:col>
      <xdr:colOff>178596</xdr:colOff>
      <xdr:row>27</xdr:row>
      <xdr:rowOff>156101</xdr:rowOff>
    </xdr:from>
    <xdr:to>
      <xdr:col>7</xdr:col>
      <xdr:colOff>381001</xdr:colOff>
      <xdr:row>31</xdr:row>
      <xdr:rowOff>108476</xdr:rowOff>
    </xdr:to>
    <xdr:sp macro="" textlink="$M$19">
      <xdr:nvSpPr>
        <xdr:cNvPr id="6" name="مربع نص 5">
          <a:extLst>
            <a:ext uri="{FF2B5EF4-FFF2-40B4-BE49-F238E27FC236}">
              <a16:creationId xmlns:a16="http://schemas.microsoft.com/office/drawing/2014/main" id="{E6E971D1-B866-4301-B1DD-FC4EB8CE42D7}"/>
            </a:ext>
          </a:extLst>
        </xdr:cNvPr>
        <xdr:cNvSpPr txBox="1"/>
      </xdr:nvSpPr>
      <xdr:spPr>
        <a:xfrm>
          <a:off x="11262910332" y="4833934"/>
          <a:ext cx="668072" cy="6297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1" anchor="ctr"/>
        <a:lstStyle/>
        <a:p>
          <a:pPr algn="ctr" rtl="1"/>
          <a:fld id="{5EA3870C-4AC4-4C88-9D75-7364C70745DE}" type="TxLink">
            <a:rPr lang="en-US" sz="1200" b="1" i="0" u="none" strike="noStrike">
              <a:solidFill>
                <a:srgbClr val="00B050"/>
              </a:solidFill>
              <a:latin typeface="Calibri"/>
              <a:cs typeface="Calibri"/>
            </a:rPr>
            <a:pPr algn="ctr" rtl="1"/>
            <a:t>#DIV/0!</a:t>
          </a:fld>
          <a:endParaRPr lang="en-US" sz="1100">
            <a:solidFill>
              <a:srgbClr val="00B050"/>
            </a:solidFill>
          </a:endParaRPr>
        </a:p>
      </xdr:txBody>
    </xdr:sp>
    <xdr:clientData/>
  </xdr:twoCellAnchor>
  <xdr:twoCellAnchor>
    <xdr:from>
      <xdr:col>7</xdr:col>
      <xdr:colOff>190499</xdr:colOff>
      <xdr:row>28</xdr:row>
      <xdr:rowOff>154781</xdr:rowOff>
    </xdr:from>
    <xdr:to>
      <xdr:col>8</xdr:col>
      <xdr:colOff>31749</xdr:colOff>
      <xdr:row>31</xdr:row>
      <xdr:rowOff>0</xdr:rowOff>
    </xdr:to>
    <xdr:sp macro="" textlink="$X$19">
      <xdr:nvSpPr>
        <xdr:cNvPr id="7" name="مربع نص 6">
          <a:extLst>
            <a:ext uri="{FF2B5EF4-FFF2-40B4-BE49-F238E27FC236}">
              <a16:creationId xmlns:a16="http://schemas.microsoft.com/office/drawing/2014/main" id="{6A27B07A-CB8A-4E3A-8998-474C05F77305}"/>
            </a:ext>
          </a:extLst>
        </xdr:cNvPr>
        <xdr:cNvSpPr txBox="1"/>
      </xdr:nvSpPr>
      <xdr:spPr>
        <a:xfrm>
          <a:off x="11262719834" y="5001948"/>
          <a:ext cx="381000" cy="3532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1" anchor="t"/>
        <a:lstStyle/>
        <a:p>
          <a:pPr algn="r" rtl="1"/>
          <a:fld id="{2A08B11F-7158-434D-9068-7FE061670A3B}" type="TxLink">
            <a:rPr lang="en-US" sz="1400" b="1" i="0" u="none" strike="noStrike">
              <a:solidFill>
                <a:srgbClr val="00B050"/>
              </a:solidFill>
              <a:latin typeface="Calibri"/>
              <a:cs typeface="Calibri"/>
            </a:rPr>
            <a:pPr algn="r" rtl="1"/>
            <a:t>%</a:t>
          </a:fld>
          <a:endParaRPr lang="ar-SA" sz="1400">
            <a:solidFill>
              <a:srgbClr val="00B050"/>
            </a:solidFill>
          </a:endParaRPr>
        </a:p>
      </xdr:txBody>
    </xdr:sp>
    <xdr:clientData/>
  </xdr:twoCellAnchor>
  <xdr:twoCellAnchor>
    <xdr:from>
      <xdr:col>6</xdr:col>
      <xdr:colOff>115096</xdr:colOff>
      <xdr:row>26</xdr:row>
      <xdr:rowOff>43655</xdr:rowOff>
    </xdr:from>
    <xdr:to>
      <xdr:col>8</xdr:col>
      <xdr:colOff>79377</xdr:colOff>
      <xdr:row>28</xdr:row>
      <xdr:rowOff>162717</xdr:rowOff>
    </xdr:to>
    <xdr:sp macro="" textlink="">
      <xdr:nvSpPr>
        <xdr:cNvPr id="8" name="مربع نص 7">
          <a:extLst>
            <a:ext uri="{FF2B5EF4-FFF2-40B4-BE49-F238E27FC236}">
              <a16:creationId xmlns:a16="http://schemas.microsoft.com/office/drawing/2014/main" id="{092EC821-1B68-4D3A-890B-6B805906683C}"/>
            </a:ext>
          </a:extLst>
        </xdr:cNvPr>
        <xdr:cNvSpPr txBox="1"/>
      </xdr:nvSpPr>
      <xdr:spPr>
        <a:xfrm>
          <a:off x="11262672206" y="4552155"/>
          <a:ext cx="969698" cy="45772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1" anchor="ctr"/>
        <a:lstStyle/>
        <a:p>
          <a:pPr algn="ctr" rtl="1"/>
          <a:r>
            <a:rPr lang="ar-SA" sz="1200" b="1">
              <a:solidFill>
                <a:srgbClr val="00B050"/>
              </a:solidFill>
              <a:latin typeface="Calibri" panose="020F0502020204030204" pitchFamily="34" charset="0"/>
              <a:cs typeface="Calibri" panose="020F0502020204030204" pitchFamily="34" charset="0"/>
            </a:rPr>
            <a:t>نسبة</a:t>
          </a:r>
          <a:r>
            <a:rPr lang="ar-SA" sz="1200" b="1" baseline="0">
              <a:solidFill>
                <a:srgbClr val="00B050"/>
              </a:solidFill>
              <a:latin typeface="Calibri" panose="020F0502020204030204" pitchFamily="34" charset="0"/>
              <a:cs typeface="Calibri" panose="020F0502020204030204" pitchFamily="34" charset="0"/>
            </a:rPr>
            <a:t> الحضور</a:t>
          </a:r>
          <a:endParaRPr lang="ar-SA" sz="1200" b="1">
            <a:solidFill>
              <a:srgbClr val="00B050"/>
            </a:solidFill>
            <a:latin typeface="Calibri" panose="020F0502020204030204" pitchFamily="34" charset="0"/>
            <a:cs typeface="Calibri" panose="020F0502020204030204" pitchFamily="34" charset="0"/>
          </a:endParaRPr>
        </a:p>
      </xdr:txBody>
    </xdr:sp>
    <xdr:clientData/>
  </xdr:twoCellAnchor>
  <xdr:twoCellAnchor>
    <xdr:from>
      <xdr:col>10</xdr:col>
      <xdr:colOff>523869</xdr:colOff>
      <xdr:row>20</xdr:row>
      <xdr:rowOff>15475</xdr:rowOff>
    </xdr:from>
    <xdr:to>
      <xdr:col>19</xdr:col>
      <xdr:colOff>333368</xdr:colOff>
      <xdr:row>36</xdr:row>
      <xdr:rowOff>0</xdr:rowOff>
    </xdr:to>
    <xdr:graphicFrame macro="">
      <xdr:nvGraphicFramePr>
        <xdr:cNvPr id="9" name="مخطط 8">
          <a:extLst>
            <a:ext uri="{FF2B5EF4-FFF2-40B4-BE49-F238E27FC236}">
              <a16:creationId xmlns:a16="http://schemas.microsoft.com/office/drawing/2014/main" id="{81BADA28-9018-406C-BADF-4E6CC8F697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14</xdr:col>
      <xdr:colOff>285748</xdr:colOff>
      <xdr:row>26</xdr:row>
      <xdr:rowOff>47625</xdr:rowOff>
    </xdr:from>
    <xdr:to>
      <xdr:col>16</xdr:col>
      <xdr:colOff>333372</xdr:colOff>
      <xdr:row>29</xdr:row>
      <xdr:rowOff>0</xdr:rowOff>
    </xdr:to>
    <xdr:sp macro="" textlink="">
      <xdr:nvSpPr>
        <xdr:cNvPr id="10" name="مربع نص 9">
          <a:extLst>
            <a:ext uri="{FF2B5EF4-FFF2-40B4-BE49-F238E27FC236}">
              <a16:creationId xmlns:a16="http://schemas.microsoft.com/office/drawing/2014/main" id="{DB46B1B0-6437-4D5D-94F6-74EDA0BD7B00}"/>
            </a:ext>
          </a:extLst>
        </xdr:cNvPr>
        <xdr:cNvSpPr txBox="1"/>
      </xdr:nvSpPr>
      <xdr:spPr>
        <a:xfrm>
          <a:off x="11223936153" y="4600575"/>
          <a:ext cx="981074" cy="4667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1" anchor="ctr"/>
        <a:lstStyle/>
        <a:p>
          <a:pPr algn="ctr" rtl="1"/>
          <a:r>
            <a:rPr lang="ar-SA" sz="1200" b="1">
              <a:solidFill>
                <a:srgbClr val="FF0000"/>
              </a:solidFill>
              <a:latin typeface="Calibri" panose="020F0502020204030204" pitchFamily="34" charset="0"/>
              <a:cs typeface="Calibri" panose="020F0502020204030204" pitchFamily="34" charset="0"/>
            </a:rPr>
            <a:t>نسبة</a:t>
          </a:r>
          <a:r>
            <a:rPr lang="ar-SA" sz="1200" b="1" baseline="0">
              <a:solidFill>
                <a:srgbClr val="FF0000"/>
              </a:solidFill>
              <a:latin typeface="Calibri" panose="020F0502020204030204" pitchFamily="34" charset="0"/>
              <a:cs typeface="Calibri" panose="020F0502020204030204" pitchFamily="34" charset="0"/>
            </a:rPr>
            <a:t> الغياب</a:t>
          </a:r>
          <a:endParaRPr lang="ar-SA" sz="1200" b="1">
            <a:solidFill>
              <a:srgbClr val="FF0000"/>
            </a:solidFill>
            <a:latin typeface="Calibri" panose="020F0502020204030204" pitchFamily="34" charset="0"/>
            <a:cs typeface="Calibri" panose="020F0502020204030204" pitchFamily="34" charset="0"/>
          </a:endParaRPr>
        </a:p>
      </xdr:txBody>
    </xdr:sp>
    <xdr:clientData/>
  </xdr:twoCellAnchor>
  <xdr:twoCellAnchor>
    <xdr:from>
      <xdr:col>14</xdr:col>
      <xdr:colOff>351894</xdr:colOff>
      <xdr:row>27</xdr:row>
      <xdr:rowOff>154781</xdr:rowOff>
    </xdr:from>
    <xdr:to>
      <xdr:col>16</xdr:col>
      <xdr:colOff>89955</xdr:colOff>
      <xdr:row>31</xdr:row>
      <xdr:rowOff>107156</xdr:rowOff>
    </xdr:to>
    <xdr:sp macro="" textlink="$R$19">
      <xdr:nvSpPr>
        <xdr:cNvPr id="11" name="مربع نص 10">
          <a:extLst>
            <a:ext uri="{FF2B5EF4-FFF2-40B4-BE49-F238E27FC236}">
              <a16:creationId xmlns:a16="http://schemas.microsoft.com/office/drawing/2014/main" id="{054485F6-151C-4D81-B9C1-025B8D41632A}"/>
            </a:ext>
          </a:extLst>
        </xdr:cNvPr>
        <xdr:cNvSpPr txBox="1"/>
      </xdr:nvSpPr>
      <xdr:spPr>
        <a:xfrm>
          <a:off x="11258798712" y="4832614"/>
          <a:ext cx="669394" cy="6297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1" anchor="ctr"/>
        <a:lstStyle/>
        <a:p>
          <a:pPr algn="ctr" rtl="1"/>
          <a:fld id="{004AFBE1-670C-4367-8A10-B422E246ADDE}" type="TxLink">
            <a:rPr lang="en-US" sz="1200" b="1" i="0" u="none" strike="noStrike">
              <a:solidFill>
                <a:srgbClr val="FF0000"/>
              </a:solidFill>
              <a:latin typeface="Calibri"/>
              <a:cs typeface="Calibri"/>
            </a:rPr>
            <a:pPr algn="ctr" rtl="1"/>
            <a:t>#DIV/0!</a:t>
          </a:fld>
          <a:endParaRPr 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15</xdr:col>
      <xdr:colOff>339988</xdr:colOff>
      <xdr:row>28</xdr:row>
      <xdr:rowOff>154781</xdr:rowOff>
    </xdr:from>
    <xdr:to>
      <xdr:col>16</xdr:col>
      <xdr:colOff>256644</xdr:colOff>
      <xdr:row>31</xdr:row>
      <xdr:rowOff>0</xdr:rowOff>
    </xdr:to>
    <xdr:sp macro="" textlink="$X$19">
      <xdr:nvSpPr>
        <xdr:cNvPr id="12" name="مربع نص 11">
          <a:extLst>
            <a:ext uri="{FF2B5EF4-FFF2-40B4-BE49-F238E27FC236}">
              <a16:creationId xmlns:a16="http://schemas.microsoft.com/office/drawing/2014/main" id="{C2EEB8CF-8043-46BD-8C36-7894306CFDBC}"/>
            </a:ext>
          </a:extLst>
        </xdr:cNvPr>
        <xdr:cNvSpPr txBox="1"/>
      </xdr:nvSpPr>
      <xdr:spPr>
        <a:xfrm>
          <a:off x="11258632023" y="5001948"/>
          <a:ext cx="382322" cy="3532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1" anchor="t"/>
        <a:lstStyle/>
        <a:p>
          <a:pPr algn="r" rtl="1"/>
          <a:fld id="{2A08B11F-7158-434D-9068-7FE061670A3B}" type="TxLink">
            <a:rPr lang="en-US" sz="1400" b="1" i="0" u="none" strike="noStrike">
              <a:solidFill>
                <a:srgbClr val="FF0000"/>
              </a:solidFill>
              <a:latin typeface="Calibri"/>
              <a:cs typeface="Calibri"/>
            </a:rPr>
            <a:pPr algn="r" rtl="1"/>
            <a:t>%</a:t>
          </a:fld>
          <a:endParaRPr lang="ar-SA" sz="1400" b="1">
            <a:solidFill>
              <a:srgbClr val="FF0000"/>
            </a:solidFill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2</xdr:row>
      <xdr:rowOff>17320</xdr:rowOff>
    </xdr:from>
    <xdr:to>
      <xdr:col>3</xdr:col>
      <xdr:colOff>531235</xdr:colOff>
      <xdr:row>6</xdr:row>
      <xdr:rowOff>112569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D262B10F-405D-4C38-94DF-BA01E3F443D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081" r="10738"/>
        <a:stretch/>
      </xdr:blipFill>
      <xdr:spPr>
        <a:xfrm>
          <a:off x="11230205765" y="379270"/>
          <a:ext cx="1102735" cy="733424"/>
        </a:xfrm>
        <a:prstGeom prst="rect">
          <a:avLst/>
        </a:prstGeom>
      </xdr:spPr>
    </xdr:pic>
    <xdr:clientData/>
  </xdr:twoCellAnchor>
  <xdr:twoCellAnchor editAs="oneCell">
    <xdr:from>
      <xdr:col>19</xdr:col>
      <xdr:colOff>286616</xdr:colOff>
      <xdr:row>2</xdr:row>
      <xdr:rowOff>34637</xdr:rowOff>
    </xdr:from>
    <xdr:to>
      <xdr:col>21</xdr:col>
      <xdr:colOff>419966</xdr:colOff>
      <xdr:row>6</xdr:row>
      <xdr:rowOff>91787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D09791E0-4C29-44BC-870D-9B7BF35D78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837473B0-CC2E-450A-ABE3-18F120FF3D39}">
              <a1611:picAttrSrcUrl xmlns:a1611="http://schemas.microsoft.com/office/drawing/2016/11/main" r:id="rId3"/>
            </a:ext>
          </a:extLst>
        </a:blip>
        <a:stretch>
          <a:fillRect/>
        </a:stretch>
      </xdr:blipFill>
      <xdr:spPr>
        <a:xfrm>
          <a:off x="11221363534" y="396587"/>
          <a:ext cx="1143000" cy="695325"/>
        </a:xfrm>
        <a:prstGeom prst="rect">
          <a:avLst/>
        </a:prstGeom>
      </xdr:spPr>
    </xdr:pic>
    <xdr:clientData/>
  </xdr:twoCellAnchor>
  <xdr:twoCellAnchor>
    <xdr:from>
      <xdr:col>2</xdr:col>
      <xdr:colOff>464347</xdr:colOff>
      <xdr:row>20</xdr:row>
      <xdr:rowOff>3569</xdr:rowOff>
    </xdr:from>
    <xdr:to>
      <xdr:col>11</xdr:col>
      <xdr:colOff>71440</xdr:colOff>
      <xdr:row>36</xdr:row>
      <xdr:rowOff>0</xdr:rowOff>
    </xdr:to>
    <xdr:graphicFrame macro="">
      <xdr:nvGraphicFramePr>
        <xdr:cNvPr id="4" name="مخطط 3">
          <a:extLst>
            <a:ext uri="{FF2B5EF4-FFF2-40B4-BE49-F238E27FC236}">
              <a16:creationId xmlns:a16="http://schemas.microsoft.com/office/drawing/2014/main" id="{A00ABEE5-AC87-4102-BB59-57CF9A62D3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8</xdr:col>
      <xdr:colOff>419100</xdr:colOff>
      <xdr:row>24</xdr:row>
      <xdr:rowOff>0</xdr:rowOff>
    </xdr:from>
    <xdr:ext cx="184731" cy="254557"/>
    <xdr:sp macro="" textlink="">
      <xdr:nvSpPr>
        <xdr:cNvPr id="5" name="مربع نص 4">
          <a:extLst>
            <a:ext uri="{FF2B5EF4-FFF2-40B4-BE49-F238E27FC236}">
              <a16:creationId xmlns:a16="http://schemas.microsoft.com/office/drawing/2014/main" id="{BCCAAD25-54EF-456D-A593-4D6F8A2EB5CA}"/>
            </a:ext>
          </a:extLst>
        </xdr:cNvPr>
        <xdr:cNvSpPr txBox="1"/>
      </xdr:nvSpPr>
      <xdr:spPr>
        <a:xfrm>
          <a:off x="11227532844" y="42100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1" anchor="t">
          <a:spAutoFit/>
        </a:bodyPr>
        <a:lstStyle/>
        <a:p>
          <a:pPr algn="r" rtl="1"/>
          <a:endParaRPr lang="ar-SA" sz="1100"/>
        </a:p>
      </xdr:txBody>
    </xdr:sp>
    <xdr:clientData/>
  </xdr:oneCellAnchor>
  <xdr:twoCellAnchor>
    <xdr:from>
      <xdr:col>6</xdr:col>
      <xdr:colOff>168014</xdr:colOff>
      <xdr:row>27</xdr:row>
      <xdr:rowOff>134934</xdr:rowOff>
    </xdr:from>
    <xdr:to>
      <xdr:col>7</xdr:col>
      <xdr:colOff>370419</xdr:colOff>
      <xdr:row>31</xdr:row>
      <xdr:rowOff>87309</xdr:rowOff>
    </xdr:to>
    <xdr:sp macro="" textlink="$M$19">
      <xdr:nvSpPr>
        <xdr:cNvPr id="6" name="مربع نص 5">
          <a:extLst>
            <a:ext uri="{FF2B5EF4-FFF2-40B4-BE49-F238E27FC236}">
              <a16:creationId xmlns:a16="http://schemas.microsoft.com/office/drawing/2014/main" id="{2620C0D7-DF7D-4A8C-ADF4-36C19CABD702}"/>
            </a:ext>
          </a:extLst>
        </xdr:cNvPr>
        <xdr:cNvSpPr txBox="1"/>
      </xdr:nvSpPr>
      <xdr:spPr>
        <a:xfrm>
          <a:off x="11262920914" y="4812767"/>
          <a:ext cx="668072" cy="6297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1" anchor="ctr"/>
        <a:lstStyle/>
        <a:p>
          <a:pPr algn="ctr" rtl="1"/>
          <a:fld id="{5EA3870C-4AC4-4C88-9D75-7364C70745DE}" type="TxLink">
            <a:rPr lang="en-US" sz="1200" b="1" i="0" u="none" strike="noStrike">
              <a:solidFill>
                <a:srgbClr val="00B050"/>
              </a:solidFill>
              <a:latin typeface="Calibri"/>
              <a:cs typeface="Calibri"/>
            </a:rPr>
            <a:pPr algn="ctr" rtl="1"/>
            <a:t>#DIV/0!</a:t>
          </a:fld>
          <a:endParaRPr lang="en-US" sz="1100">
            <a:solidFill>
              <a:srgbClr val="00B050"/>
            </a:solidFill>
          </a:endParaRPr>
        </a:p>
      </xdr:txBody>
    </xdr:sp>
    <xdr:clientData/>
  </xdr:twoCellAnchor>
  <xdr:twoCellAnchor>
    <xdr:from>
      <xdr:col>7</xdr:col>
      <xdr:colOff>169336</xdr:colOff>
      <xdr:row>28</xdr:row>
      <xdr:rowOff>144197</xdr:rowOff>
    </xdr:from>
    <xdr:to>
      <xdr:col>8</xdr:col>
      <xdr:colOff>10586</xdr:colOff>
      <xdr:row>30</xdr:row>
      <xdr:rowOff>158750</xdr:rowOff>
    </xdr:to>
    <xdr:sp macro="" textlink="$X$19">
      <xdr:nvSpPr>
        <xdr:cNvPr id="7" name="مربع نص 6">
          <a:extLst>
            <a:ext uri="{FF2B5EF4-FFF2-40B4-BE49-F238E27FC236}">
              <a16:creationId xmlns:a16="http://schemas.microsoft.com/office/drawing/2014/main" id="{1FD1673E-1770-4BFE-AAD0-9054880F6AAB}"/>
            </a:ext>
          </a:extLst>
        </xdr:cNvPr>
        <xdr:cNvSpPr txBox="1"/>
      </xdr:nvSpPr>
      <xdr:spPr>
        <a:xfrm>
          <a:off x="11262740997" y="4991364"/>
          <a:ext cx="381000" cy="3532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1" anchor="t"/>
        <a:lstStyle/>
        <a:p>
          <a:pPr algn="r" rtl="1"/>
          <a:fld id="{2A08B11F-7158-434D-9068-7FE061670A3B}" type="TxLink">
            <a:rPr lang="en-US" sz="1400" b="1" i="0" u="none" strike="noStrike">
              <a:solidFill>
                <a:srgbClr val="00B050"/>
              </a:solidFill>
              <a:latin typeface="Calibri"/>
              <a:cs typeface="Calibri"/>
            </a:rPr>
            <a:pPr algn="r" rtl="1"/>
            <a:t>%</a:t>
          </a:fld>
          <a:endParaRPr lang="ar-SA" sz="1400">
            <a:solidFill>
              <a:srgbClr val="00B050"/>
            </a:solidFill>
          </a:endParaRPr>
        </a:p>
      </xdr:txBody>
    </xdr:sp>
    <xdr:clientData/>
  </xdr:twoCellAnchor>
  <xdr:twoCellAnchor>
    <xdr:from>
      <xdr:col>6</xdr:col>
      <xdr:colOff>104513</xdr:colOff>
      <xdr:row>26</xdr:row>
      <xdr:rowOff>11906</xdr:rowOff>
    </xdr:from>
    <xdr:to>
      <xdr:col>8</xdr:col>
      <xdr:colOff>68794</xdr:colOff>
      <xdr:row>28</xdr:row>
      <xdr:rowOff>130968</xdr:rowOff>
    </xdr:to>
    <xdr:sp macro="" textlink="">
      <xdr:nvSpPr>
        <xdr:cNvPr id="8" name="مربع نص 7">
          <a:extLst>
            <a:ext uri="{FF2B5EF4-FFF2-40B4-BE49-F238E27FC236}">
              <a16:creationId xmlns:a16="http://schemas.microsoft.com/office/drawing/2014/main" id="{6833F94E-4520-462E-ACFD-3DB8E323684C}"/>
            </a:ext>
          </a:extLst>
        </xdr:cNvPr>
        <xdr:cNvSpPr txBox="1"/>
      </xdr:nvSpPr>
      <xdr:spPr>
        <a:xfrm>
          <a:off x="11262682789" y="4520406"/>
          <a:ext cx="969698" cy="45772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1" anchor="ctr"/>
        <a:lstStyle/>
        <a:p>
          <a:pPr algn="ctr" rtl="1"/>
          <a:r>
            <a:rPr lang="ar-SA" sz="1200" b="1">
              <a:solidFill>
                <a:srgbClr val="00B050"/>
              </a:solidFill>
              <a:latin typeface="Calibri" panose="020F0502020204030204" pitchFamily="34" charset="0"/>
              <a:cs typeface="Calibri" panose="020F0502020204030204" pitchFamily="34" charset="0"/>
            </a:rPr>
            <a:t>نسبة</a:t>
          </a:r>
          <a:r>
            <a:rPr lang="ar-SA" sz="1200" b="1" baseline="0">
              <a:solidFill>
                <a:srgbClr val="00B050"/>
              </a:solidFill>
              <a:latin typeface="Calibri" panose="020F0502020204030204" pitchFamily="34" charset="0"/>
              <a:cs typeface="Calibri" panose="020F0502020204030204" pitchFamily="34" charset="0"/>
            </a:rPr>
            <a:t> الحضور</a:t>
          </a:r>
          <a:endParaRPr lang="ar-SA" sz="1200" b="1">
            <a:solidFill>
              <a:srgbClr val="00B050"/>
            </a:solidFill>
            <a:latin typeface="Calibri" panose="020F0502020204030204" pitchFamily="34" charset="0"/>
            <a:cs typeface="Calibri" panose="020F0502020204030204" pitchFamily="34" charset="0"/>
          </a:endParaRPr>
        </a:p>
      </xdr:txBody>
    </xdr:sp>
    <xdr:clientData/>
  </xdr:twoCellAnchor>
  <xdr:twoCellAnchor>
    <xdr:from>
      <xdr:col>10</xdr:col>
      <xdr:colOff>523869</xdr:colOff>
      <xdr:row>20</xdr:row>
      <xdr:rowOff>15475</xdr:rowOff>
    </xdr:from>
    <xdr:to>
      <xdr:col>19</xdr:col>
      <xdr:colOff>333368</xdr:colOff>
      <xdr:row>36</xdr:row>
      <xdr:rowOff>0</xdr:rowOff>
    </xdr:to>
    <xdr:graphicFrame macro="">
      <xdr:nvGraphicFramePr>
        <xdr:cNvPr id="9" name="مخطط 8">
          <a:extLst>
            <a:ext uri="{FF2B5EF4-FFF2-40B4-BE49-F238E27FC236}">
              <a16:creationId xmlns:a16="http://schemas.microsoft.com/office/drawing/2014/main" id="{F29836ED-5C7B-4FD7-AC0A-4AC0985834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14</xdr:col>
      <xdr:colOff>285748</xdr:colOff>
      <xdr:row>26</xdr:row>
      <xdr:rowOff>47625</xdr:rowOff>
    </xdr:from>
    <xdr:to>
      <xdr:col>16</xdr:col>
      <xdr:colOff>333372</xdr:colOff>
      <xdr:row>29</xdr:row>
      <xdr:rowOff>0</xdr:rowOff>
    </xdr:to>
    <xdr:sp macro="" textlink="">
      <xdr:nvSpPr>
        <xdr:cNvPr id="10" name="مربع نص 9">
          <a:extLst>
            <a:ext uri="{FF2B5EF4-FFF2-40B4-BE49-F238E27FC236}">
              <a16:creationId xmlns:a16="http://schemas.microsoft.com/office/drawing/2014/main" id="{DE221031-2A56-4FE5-A79A-287F3C76E8B2}"/>
            </a:ext>
          </a:extLst>
        </xdr:cNvPr>
        <xdr:cNvSpPr txBox="1"/>
      </xdr:nvSpPr>
      <xdr:spPr>
        <a:xfrm>
          <a:off x="11223936153" y="4600575"/>
          <a:ext cx="981074" cy="4667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1" anchor="ctr"/>
        <a:lstStyle/>
        <a:p>
          <a:pPr algn="ctr" rtl="1"/>
          <a:r>
            <a:rPr lang="ar-SA" sz="1200" b="1">
              <a:solidFill>
                <a:srgbClr val="FF0000"/>
              </a:solidFill>
              <a:latin typeface="Calibri" panose="020F0502020204030204" pitchFamily="34" charset="0"/>
              <a:cs typeface="Calibri" panose="020F0502020204030204" pitchFamily="34" charset="0"/>
            </a:rPr>
            <a:t>نسبة</a:t>
          </a:r>
          <a:r>
            <a:rPr lang="ar-SA" sz="1200" b="1" baseline="0">
              <a:solidFill>
                <a:srgbClr val="FF0000"/>
              </a:solidFill>
              <a:latin typeface="Calibri" panose="020F0502020204030204" pitchFamily="34" charset="0"/>
              <a:cs typeface="Calibri" panose="020F0502020204030204" pitchFamily="34" charset="0"/>
            </a:rPr>
            <a:t> الغياب</a:t>
          </a:r>
          <a:endParaRPr lang="ar-SA" sz="1200" b="1">
            <a:solidFill>
              <a:srgbClr val="FF0000"/>
            </a:solidFill>
            <a:latin typeface="Calibri" panose="020F0502020204030204" pitchFamily="34" charset="0"/>
            <a:cs typeface="Calibri" panose="020F0502020204030204" pitchFamily="34" charset="0"/>
          </a:endParaRPr>
        </a:p>
      </xdr:txBody>
    </xdr:sp>
    <xdr:clientData/>
  </xdr:twoCellAnchor>
  <xdr:twoCellAnchor>
    <xdr:from>
      <xdr:col>14</xdr:col>
      <xdr:colOff>373060</xdr:colOff>
      <xdr:row>27</xdr:row>
      <xdr:rowOff>154781</xdr:rowOff>
    </xdr:from>
    <xdr:to>
      <xdr:col>16</xdr:col>
      <xdr:colOff>111121</xdr:colOff>
      <xdr:row>31</xdr:row>
      <xdr:rowOff>107156</xdr:rowOff>
    </xdr:to>
    <xdr:sp macro="" textlink="$R$19">
      <xdr:nvSpPr>
        <xdr:cNvPr id="11" name="مربع نص 10">
          <a:extLst>
            <a:ext uri="{FF2B5EF4-FFF2-40B4-BE49-F238E27FC236}">
              <a16:creationId xmlns:a16="http://schemas.microsoft.com/office/drawing/2014/main" id="{4F1E93EC-DB31-49E5-839A-7231CC5E5F05}"/>
            </a:ext>
          </a:extLst>
        </xdr:cNvPr>
        <xdr:cNvSpPr txBox="1"/>
      </xdr:nvSpPr>
      <xdr:spPr>
        <a:xfrm>
          <a:off x="11258777546" y="4832614"/>
          <a:ext cx="669394" cy="6297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1" anchor="ctr"/>
        <a:lstStyle/>
        <a:p>
          <a:pPr algn="ctr" rtl="1"/>
          <a:fld id="{004AFBE1-670C-4367-8A10-B422E246ADDE}" type="TxLink">
            <a:rPr lang="en-US" sz="1200" b="1" i="0" u="none" strike="noStrike">
              <a:solidFill>
                <a:srgbClr val="FF0000"/>
              </a:solidFill>
              <a:latin typeface="Calibri"/>
              <a:cs typeface="Calibri"/>
            </a:rPr>
            <a:pPr algn="ctr" rtl="1"/>
            <a:t>#DIV/0!</a:t>
          </a:fld>
          <a:endParaRPr 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15</xdr:col>
      <xdr:colOff>350571</xdr:colOff>
      <xdr:row>28</xdr:row>
      <xdr:rowOff>154781</xdr:rowOff>
    </xdr:from>
    <xdr:to>
      <xdr:col>16</xdr:col>
      <xdr:colOff>267227</xdr:colOff>
      <xdr:row>31</xdr:row>
      <xdr:rowOff>0</xdr:rowOff>
    </xdr:to>
    <xdr:sp macro="" textlink="$X$19">
      <xdr:nvSpPr>
        <xdr:cNvPr id="12" name="مربع نص 11">
          <a:extLst>
            <a:ext uri="{FF2B5EF4-FFF2-40B4-BE49-F238E27FC236}">
              <a16:creationId xmlns:a16="http://schemas.microsoft.com/office/drawing/2014/main" id="{5F0F6FC2-32CA-4699-AC3B-8708C271C4FF}"/>
            </a:ext>
          </a:extLst>
        </xdr:cNvPr>
        <xdr:cNvSpPr txBox="1"/>
      </xdr:nvSpPr>
      <xdr:spPr>
        <a:xfrm>
          <a:off x="11258621440" y="5001948"/>
          <a:ext cx="382322" cy="3532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1" anchor="t"/>
        <a:lstStyle/>
        <a:p>
          <a:pPr algn="r" rtl="1"/>
          <a:fld id="{2A08B11F-7158-434D-9068-7FE061670A3B}" type="TxLink">
            <a:rPr lang="en-US" sz="1400" b="1" i="0" u="none" strike="noStrike">
              <a:solidFill>
                <a:srgbClr val="FF0000"/>
              </a:solidFill>
              <a:latin typeface="Calibri"/>
              <a:cs typeface="Calibri"/>
            </a:rPr>
            <a:pPr algn="r" rtl="1"/>
            <a:t>%</a:t>
          </a:fld>
          <a:endParaRPr lang="ar-SA" sz="1400" b="1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val="FFC000"/>
        </a:solidFill>
        <a:ln w="35719" cap="flat">
          <a:noFill/>
          <a:prstDash val="solid"/>
          <a:miter/>
        </a:ln>
      </a:spPr>
      <a:bodyPr rtlCol="1" anchor="ctr"/>
      <a:lstStyle>
        <a:defPPr algn="l">
          <a:defRPr/>
        </a:defPPr>
      </a:lst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youtu.be/jRuoUqIZalw?si=DGUEefx8dRIGtZHM" TargetMode="External"/><Relationship Id="rId2" Type="http://schemas.openxmlformats.org/officeDocument/2006/relationships/hyperlink" Target="https://t.me/sufyanalsaaeidi" TargetMode="External"/><Relationship Id="rId1" Type="http://schemas.openxmlformats.org/officeDocument/2006/relationships/hyperlink" Target="https://youtube.com/@sealharbi?si=DclXyG_lz5d4Am8y" TargetMode="External"/><Relationship Id="rId4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C6C297-2034-4B41-B6DB-F6D9803C0B1A}">
  <sheetPr>
    <tabColor rgb="FFFF0000"/>
  </sheetPr>
  <dimension ref="A1:AK60"/>
  <sheetViews>
    <sheetView showGridLines="0" showRowColHeaders="0" rightToLeft="1" tabSelected="1" zoomScaleNormal="100" workbookViewId="0">
      <selection activeCell="C13" sqref="C13"/>
    </sheetView>
  </sheetViews>
  <sheetFormatPr defaultRowHeight="14.25" x14ac:dyDescent="0.2"/>
  <cols>
    <col min="1" max="1" width="8.875" style="2" customWidth="1"/>
    <col min="2" max="2" width="14.625" style="2" customWidth="1"/>
    <col min="3" max="3" width="34.875" style="2" customWidth="1"/>
    <col min="4" max="4" width="8.75" style="2" customWidth="1"/>
    <col min="5" max="6" width="16.625" style="2" customWidth="1"/>
    <col min="7" max="7" width="8.75" style="2" customWidth="1"/>
    <col min="8" max="10" width="16.625" style="2" customWidth="1"/>
    <col min="11" max="12" width="8.75" style="2" customWidth="1"/>
    <col min="13" max="16" width="8.75" style="5" customWidth="1"/>
    <col min="17" max="17" width="14.5" style="5" customWidth="1"/>
    <col min="18" max="18" width="8.75" style="5" customWidth="1"/>
    <col min="19" max="21" width="6.625" style="5" customWidth="1"/>
    <col min="22" max="22" width="16.375" style="5" customWidth="1"/>
    <col min="23" max="24" width="6.625" style="5" customWidth="1"/>
    <col min="25" max="31" width="9" style="5"/>
    <col min="32" max="33" width="9" style="2"/>
  </cols>
  <sheetData>
    <row r="1" spans="1:37" ht="15.75" customHeight="1" x14ac:dyDescent="0.3">
      <c r="A1" s="134"/>
      <c r="B1" s="134"/>
      <c r="C1" s="134"/>
      <c r="D1" s="134"/>
      <c r="E1" s="134"/>
      <c r="F1" s="134"/>
      <c r="G1" s="134"/>
      <c r="H1" s="134"/>
      <c r="I1" s="134"/>
      <c r="J1" s="134"/>
      <c r="K1" s="133"/>
      <c r="L1" s="23"/>
      <c r="M1" s="126"/>
      <c r="N1" s="126"/>
      <c r="O1" s="126"/>
      <c r="P1" s="126"/>
    </row>
    <row r="2" spans="1:37" ht="15.75" customHeight="1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  <c r="K2" s="133"/>
      <c r="L2" s="23"/>
      <c r="M2" s="126"/>
      <c r="N2" s="126"/>
      <c r="O2" s="126"/>
      <c r="P2" s="126"/>
    </row>
    <row r="3" spans="1:37" ht="15.75" customHeight="1" thickBot="1" x14ac:dyDescent="0.35">
      <c r="A3" s="134"/>
      <c r="B3" s="134"/>
      <c r="C3" s="134"/>
      <c r="D3" s="134"/>
      <c r="E3" s="134"/>
      <c r="F3" s="134"/>
      <c r="G3" s="134"/>
      <c r="H3" s="134"/>
      <c r="I3" s="134"/>
      <c r="J3" s="134"/>
      <c r="K3" s="133"/>
      <c r="L3" s="23"/>
      <c r="M3" s="126"/>
      <c r="N3" s="126"/>
      <c r="O3" s="126"/>
      <c r="P3" s="126"/>
    </row>
    <row r="4" spans="1:37" ht="15.75" customHeight="1" thickTop="1" thickBot="1" x14ac:dyDescent="0.35">
      <c r="A4" s="131"/>
      <c r="B4" s="136" t="s">
        <v>174</v>
      </c>
      <c r="C4" s="136"/>
      <c r="D4" s="136"/>
      <c r="E4" s="136"/>
      <c r="F4" s="136"/>
      <c r="G4" s="136"/>
      <c r="H4" s="136"/>
      <c r="I4" s="136"/>
      <c r="J4" s="136"/>
      <c r="K4" s="133"/>
      <c r="L4" s="23"/>
      <c r="M4" s="126"/>
      <c r="N4" s="126"/>
      <c r="O4" s="126"/>
      <c r="P4" s="126"/>
    </row>
    <row r="5" spans="1:37" ht="15.75" customHeight="1" thickTop="1" thickBot="1" x14ac:dyDescent="0.35">
      <c r="A5" s="131"/>
      <c r="B5" s="136"/>
      <c r="C5" s="136"/>
      <c r="D5" s="136"/>
      <c r="E5" s="136"/>
      <c r="F5" s="136"/>
      <c r="G5" s="136"/>
      <c r="H5" s="136"/>
      <c r="I5" s="136"/>
      <c r="J5" s="136"/>
      <c r="K5" s="133"/>
      <c r="L5" s="23"/>
      <c r="M5" s="126"/>
      <c r="N5" s="126"/>
      <c r="O5" s="126"/>
      <c r="P5" s="126"/>
    </row>
    <row r="6" spans="1:37" ht="15.75" customHeight="1" thickTop="1" thickBot="1" x14ac:dyDescent="0.35">
      <c r="A6" s="131"/>
      <c r="B6" s="136"/>
      <c r="C6" s="136"/>
      <c r="D6" s="136"/>
      <c r="E6" s="136"/>
      <c r="F6" s="136"/>
      <c r="G6" s="136"/>
      <c r="H6" s="136"/>
      <c r="I6" s="136"/>
      <c r="J6" s="136"/>
      <c r="K6" s="133"/>
      <c r="L6" s="23"/>
      <c r="M6" s="126"/>
      <c r="N6" s="126"/>
      <c r="O6" s="126"/>
      <c r="P6" s="126"/>
    </row>
    <row r="7" spans="1:37" ht="15.75" customHeight="1" thickTop="1" thickBot="1" x14ac:dyDescent="0.35">
      <c r="A7" s="131"/>
      <c r="B7" s="136"/>
      <c r="C7" s="136"/>
      <c r="D7" s="136"/>
      <c r="E7" s="136"/>
      <c r="F7" s="136"/>
      <c r="G7" s="136"/>
      <c r="H7" s="136"/>
      <c r="I7" s="136"/>
      <c r="J7" s="136"/>
      <c r="K7" s="133"/>
      <c r="L7" s="23"/>
      <c r="M7" s="126"/>
      <c r="N7" s="126"/>
      <c r="O7" s="126"/>
      <c r="P7" s="126"/>
    </row>
    <row r="8" spans="1:37" ht="29.25" customHeight="1" thickTop="1" x14ac:dyDescent="0.3">
      <c r="A8" s="131"/>
      <c r="B8" s="131"/>
      <c r="C8" s="131"/>
      <c r="D8" s="131"/>
      <c r="E8" s="131"/>
      <c r="F8" s="131"/>
      <c r="G8" s="131"/>
      <c r="H8" s="131"/>
      <c r="I8" s="131"/>
      <c r="J8" s="131"/>
      <c r="K8" s="131"/>
      <c r="L8" s="23"/>
      <c r="M8" s="126"/>
      <c r="N8" s="126"/>
      <c r="O8" s="126"/>
      <c r="P8" s="126"/>
    </row>
    <row r="9" spans="1:37" ht="15.75" customHeight="1" thickBot="1" x14ac:dyDescent="0.35">
      <c r="A9" s="131"/>
      <c r="B9" s="131"/>
      <c r="C9" s="131"/>
      <c r="D9" s="131"/>
      <c r="E9" s="131"/>
      <c r="F9" s="131"/>
      <c r="G9" s="131"/>
      <c r="H9" s="131"/>
      <c r="I9" s="131"/>
      <c r="J9" s="131"/>
      <c r="K9" s="131"/>
      <c r="L9" s="23"/>
      <c r="M9" s="126"/>
      <c r="N9" s="126"/>
      <c r="O9" s="126"/>
      <c r="P9" s="126"/>
    </row>
    <row r="10" spans="1:37" ht="15.75" customHeight="1" thickTop="1" thickBot="1" x14ac:dyDescent="0.35">
      <c r="A10" s="131"/>
      <c r="B10" s="140" t="s">
        <v>36</v>
      </c>
      <c r="C10" s="140"/>
      <c r="D10" s="133"/>
      <c r="E10" s="140" t="s">
        <v>48</v>
      </c>
      <c r="F10" s="140"/>
      <c r="G10" s="132"/>
      <c r="H10" s="140" t="s">
        <v>42</v>
      </c>
      <c r="I10" s="140" t="s">
        <v>43</v>
      </c>
      <c r="J10" s="140" t="s">
        <v>44</v>
      </c>
      <c r="K10" s="133"/>
      <c r="L10" s="23"/>
      <c r="M10" s="126"/>
      <c r="N10" s="126"/>
      <c r="O10" s="126"/>
      <c r="P10" s="126"/>
    </row>
    <row r="11" spans="1:37" ht="15.75" customHeight="1" thickTop="1" thickBot="1" x14ac:dyDescent="0.35">
      <c r="A11" s="131"/>
      <c r="B11" s="140"/>
      <c r="C11" s="140"/>
      <c r="D11" s="133"/>
      <c r="E11" s="140"/>
      <c r="F11" s="140"/>
      <c r="G11" s="132"/>
      <c r="H11" s="141"/>
      <c r="I11" s="141"/>
      <c r="J11" s="141"/>
      <c r="K11" s="133"/>
      <c r="L11" s="23"/>
      <c r="M11" s="126"/>
      <c r="N11" s="126"/>
      <c r="O11" s="126"/>
      <c r="P11" s="126"/>
    </row>
    <row r="12" spans="1:37" ht="27.75" customHeight="1" thickTop="1" thickBot="1" x14ac:dyDescent="0.35">
      <c r="A12" s="131"/>
      <c r="B12" s="140"/>
      <c r="C12" s="141"/>
      <c r="D12" s="133"/>
      <c r="E12" s="296" t="s">
        <v>35</v>
      </c>
      <c r="F12" s="296" t="s">
        <v>45</v>
      </c>
      <c r="G12" s="132"/>
      <c r="H12" s="124" t="s">
        <v>97</v>
      </c>
      <c r="I12" s="127" t="s">
        <v>49</v>
      </c>
      <c r="J12" s="128" t="s">
        <v>49</v>
      </c>
      <c r="K12" s="133"/>
      <c r="L12" s="23"/>
      <c r="M12" s="126"/>
      <c r="N12" s="126"/>
      <c r="O12" s="126"/>
      <c r="P12" s="126"/>
    </row>
    <row r="13" spans="1:37" s="1" customFormat="1" ht="23.1" customHeight="1" thickTop="1" thickBot="1" x14ac:dyDescent="0.35">
      <c r="A13" s="131"/>
      <c r="B13" s="125" t="s">
        <v>37</v>
      </c>
      <c r="C13" s="25" t="s">
        <v>1</v>
      </c>
      <c r="D13" s="133"/>
      <c r="E13" s="28"/>
      <c r="F13" s="29"/>
      <c r="G13" s="132"/>
      <c r="H13" s="124" t="s">
        <v>173</v>
      </c>
      <c r="I13" s="129" t="s">
        <v>49</v>
      </c>
      <c r="J13" s="128" t="s">
        <v>49</v>
      </c>
      <c r="K13" s="133"/>
      <c r="L13" s="23"/>
      <c r="M13" s="126"/>
      <c r="N13" s="126"/>
      <c r="O13" s="126"/>
      <c r="P13" s="126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2"/>
      <c r="AG13" s="2"/>
      <c r="AH13"/>
      <c r="AI13"/>
      <c r="AJ13"/>
      <c r="AK13"/>
    </row>
    <row r="14" spans="1:37" s="1" customFormat="1" ht="23.1" customHeight="1" thickTop="1" thickBot="1" x14ac:dyDescent="0.35">
      <c r="A14" s="131"/>
      <c r="B14" s="125" t="s">
        <v>178</v>
      </c>
      <c r="C14" s="26" t="s">
        <v>50</v>
      </c>
      <c r="D14" s="133"/>
      <c r="E14" s="30"/>
      <c r="F14" s="29"/>
      <c r="G14" s="132"/>
      <c r="H14" s="124" t="s">
        <v>98</v>
      </c>
      <c r="I14" s="129" t="s">
        <v>49</v>
      </c>
      <c r="J14" s="128" t="s">
        <v>49</v>
      </c>
      <c r="K14" s="133"/>
      <c r="L14" s="23"/>
      <c r="M14" s="126"/>
      <c r="N14" s="126"/>
      <c r="O14" s="126"/>
      <c r="P14" s="126"/>
      <c r="Q14" s="5"/>
      <c r="R14" s="5"/>
      <c r="S14" s="5"/>
      <c r="T14" s="5"/>
      <c r="U14" s="5"/>
      <c r="V14" s="5" t="s">
        <v>38</v>
      </c>
      <c r="W14" s="5"/>
      <c r="X14" s="5"/>
      <c r="Y14" s="5"/>
      <c r="Z14" s="5"/>
      <c r="AA14" s="5"/>
      <c r="AB14" s="5"/>
      <c r="AC14" s="5"/>
      <c r="AD14" s="5"/>
      <c r="AE14" s="5"/>
      <c r="AF14" s="2"/>
      <c r="AG14" s="2"/>
      <c r="AH14"/>
      <c r="AI14"/>
      <c r="AJ14"/>
      <c r="AK14"/>
    </row>
    <row r="15" spans="1:37" ht="23.1" customHeight="1" thickTop="1" thickBot="1" x14ac:dyDescent="0.35">
      <c r="A15" s="131"/>
      <c r="B15" s="24" t="s">
        <v>38</v>
      </c>
      <c r="C15" s="26" t="s">
        <v>183</v>
      </c>
      <c r="D15" s="133"/>
      <c r="E15" s="30"/>
      <c r="F15" s="29"/>
      <c r="G15" s="132"/>
      <c r="H15" s="124" t="s">
        <v>99</v>
      </c>
      <c r="I15" s="130" t="s">
        <v>49</v>
      </c>
      <c r="J15" s="290" t="s">
        <v>49</v>
      </c>
      <c r="K15" s="133"/>
      <c r="L15" s="23"/>
      <c r="M15" s="126"/>
      <c r="N15" s="126"/>
      <c r="O15" s="126"/>
      <c r="P15" s="126"/>
      <c r="V15" s="5" t="s">
        <v>39</v>
      </c>
    </row>
    <row r="16" spans="1:37" ht="23.1" customHeight="1" thickTop="1" thickBot="1" x14ac:dyDescent="0.35">
      <c r="A16" s="131"/>
      <c r="B16" s="24" t="s">
        <v>40</v>
      </c>
      <c r="C16" s="27" t="s">
        <v>184</v>
      </c>
      <c r="D16" s="133"/>
      <c r="E16" s="30"/>
      <c r="F16" s="29"/>
      <c r="G16" s="132"/>
      <c r="H16" s="145" t="s">
        <v>100</v>
      </c>
      <c r="I16" s="146"/>
      <c r="J16" s="146"/>
      <c r="K16" s="133"/>
      <c r="L16" s="23"/>
      <c r="M16" s="126"/>
      <c r="N16" s="126"/>
      <c r="O16" s="126"/>
      <c r="P16" s="126"/>
      <c r="V16" s="5" t="s">
        <v>40</v>
      </c>
    </row>
    <row r="17" spans="1:22" ht="23.1" customHeight="1" thickTop="1" thickBot="1" x14ac:dyDescent="0.35">
      <c r="A17" s="131"/>
      <c r="B17" s="292" t="s">
        <v>185</v>
      </c>
      <c r="C17" s="293"/>
      <c r="D17" s="133"/>
      <c r="E17" s="30"/>
      <c r="F17" s="29"/>
      <c r="G17" s="132"/>
      <c r="H17" s="147"/>
      <c r="I17" s="147"/>
      <c r="J17" s="147"/>
      <c r="K17" s="133"/>
      <c r="L17" s="23"/>
      <c r="M17" s="126"/>
      <c r="N17" s="126"/>
      <c r="O17" s="126"/>
      <c r="P17" s="126"/>
      <c r="V17" s="5" t="s">
        <v>41</v>
      </c>
    </row>
    <row r="18" spans="1:22" ht="23.1" customHeight="1" thickTop="1" thickBot="1" x14ac:dyDescent="0.35">
      <c r="A18" s="131"/>
      <c r="B18" s="294"/>
      <c r="C18" s="295"/>
      <c r="D18" s="133"/>
      <c r="E18" s="31"/>
      <c r="F18" s="32"/>
      <c r="G18" s="132"/>
      <c r="H18" s="147"/>
      <c r="I18" s="147"/>
      <c r="J18" s="147"/>
      <c r="K18" s="133"/>
      <c r="L18" s="23"/>
      <c r="M18" s="126"/>
      <c r="N18" s="126"/>
      <c r="O18" s="126"/>
      <c r="P18" s="126"/>
      <c r="V18" s="12" t="s">
        <v>2</v>
      </c>
    </row>
    <row r="19" spans="1:22" ht="35.25" customHeight="1" thickTop="1" thickBot="1" x14ac:dyDescent="0.35">
      <c r="A19" s="131"/>
      <c r="B19" s="148" t="s">
        <v>72</v>
      </c>
      <c r="C19" s="149"/>
      <c r="D19" s="133"/>
      <c r="E19" s="142" t="s">
        <v>74</v>
      </c>
      <c r="F19" s="142"/>
      <c r="G19" s="132"/>
      <c r="H19" s="143" t="s">
        <v>73</v>
      </c>
      <c r="I19" s="143"/>
      <c r="J19" s="143"/>
      <c r="K19" s="133"/>
      <c r="L19" s="23"/>
      <c r="M19" s="126"/>
      <c r="N19" s="126"/>
      <c r="O19" s="126"/>
      <c r="P19" s="126"/>
      <c r="V19" s="12" t="s">
        <v>3</v>
      </c>
    </row>
    <row r="20" spans="1:22" ht="6" customHeight="1" thickTop="1" x14ac:dyDescent="0.3">
      <c r="A20" s="131"/>
      <c r="B20" s="131"/>
      <c r="C20" s="131"/>
      <c r="D20" s="133"/>
      <c r="E20" s="133"/>
      <c r="F20" s="133"/>
      <c r="G20" s="132"/>
      <c r="H20" s="133"/>
      <c r="I20" s="133"/>
      <c r="J20" s="133"/>
      <c r="K20" s="133"/>
      <c r="L20" s="23"/>
      <c r="M20" s="126"/>
      <c r="N20" s="126"/>
      <c r="O20" s="126"/>
      <c r="P20" s="126"/>
      <c r="V20" s="12" t="s">
        <v>4</v>
      </c>
    </row>
    <row r="21" spans="1:22" ht="8.25" customHeight="1" thickBot="1" x14ac:dyDescent="0.35">
      <c r="A21" s="131"/>
      <c r="B21" s="131"/>
      <c r="C21" s="131"/>
      <c r="D21" s="133"/>
      <c r="E21" s="133"/>
      <c r="F21" s="133"/>
      <c r="G21" s="132"/>
      <c r="H21" s="133"/>
      <c r="I21" s="133"/>
      <c r="J21" s="133"/>
      <c r="K21" s="133"/>
      <c r="L21" s="23"/>
      <c r="M21" s="126"/>
      <c r="N21" s="126"/>
      <c r="O21" s="126"/>
      <c r="P21" s="126"/>
      <c r="V21" s="12" t="s">
        <v>5</v>
      </c>
    </row>
    <row r="22" spans="1:22" ht="15.75" customHeight="1" thickTop="1" thickBot="1" x14ac:dyDescent="0.35">
      <c r="A22" s="131"/>
      <c r="B22" s="144" t="s">
        <v>46</v>
      </c>
      <c r="C22" s="144"/>
      <c r="D22" s="133"/>
      <c r="E22" s="135" t="s">
        <v>61</v>
      </c>
      <c r="F22" s="135"/>
      <c r="G22" s="132"/>
      <c r="H22" s="135" t="s">
        <v>62</v>
      </c>
      <c r="I22" s="135"/>
      <c r="J22" s="135"/>
      <c r="K22" s="133"/>
      <c r="L22" s="23"/>
      <c r="M22" s="126"/>
      <c r="N22" s="126"/>
      <c r="O22" s="126"/>
      <c r="P22" s="126"/>
      <c r="V22" s="12" t="s">
        <v>6</v>
      </c>
    </row>
    <row r="23" spans="1:22" ht="15.75" customHeight="1" thickTop="1" thickBot="1" x14ac:dyDescent="0.35">
      <c r="A23" s="131"/>
      <c r="B23" s="144"/>
      <c r="C23" s="144"/>
      <c r="D23" s="133"/>
      <c r="E23" s="135"/>
      <c r="F23" s="135"/>
      <c r="G23" s="132"/>
      <c r="H23" s="135"/>
      <c r="I23" s="135"/>
      <c r="J23" s="135"/>
      <c r="K23" s="133"/>
      <c r="L23" s="23"/>
      <c r="M23" s="126"/>
      <c r="N23" s="126"/>
      <c r="O23" s="126"/>
      <c r="P23" s="126"/>
      <c r="V23" s="12" t="s">
        <v>7</v>
      </c>
    </row>
    <row r="24" spans="1:22" ht="15.75" customHeight="1" thickTop="1" thickBot="1" x14ac:dyDescent="0.35">
      <c r="A24" s="131"/>
      <c r="B24" s="131"/>
      <c r="C24" s="131"/>
      <c r="D24" s="133"/>
      <c r="E24" s="133"/>
      <c r="F24" s="133"/>
      <c r="G24" s="132"/>
      <c r="H24" s="137" t="s">
        <v>75</v>
      </c>
      <c r="I24" s="138"/>
      <c r="J24" s="138"/>
      <c r="K24" s="133"/>
      <c r="L24" s="23"/>
      <c r="M24" s="126"/>
      <c r="N24" s="126"/>
      <c r="O24" s="126"/>
      <c r="P24" s="126"/>
      <c r="V24" s="12" t="s">
        <v>25</v>
      </c>
    </row>
    <row r="25" spans="1:22" ht="15.75" customHeight="1" thickTop="1" thickBot="1" x14ac:dyDescent="0.35">
      <c r="A25" s="131"/>
      <c r="B25" s="131"/>
      <c r="C25" s="131"/>
      <c r="D25" s="291" t="s">
        <v>47</v>
      </c>
      <c r="E25" s="291"/>
      <c r="F25" s="291"/>
      <c r="G25" s="291"/>
      <c r="H25" s="139"/>
      <c r="I25" s="139"/>
      <c r="J25" s="139"/>
      <c r="K25" s="133"/>
      <c r="L25" s="23"/>
      <c r="M25" s="126"/>
      <c r="N25" s="126"/>
      <c r="O25" s="126"/>
      <c r="P25" s="126"/>
      <c r="V25" s="12" t="s">
        <v>26</v>
      </c>
    </row>
    <row r="26" spans="1:22" ht="15.75" customHeight="1" thickTop="1" thickBot="1" x14ac:dyDescent="0.35">
      <c r="A26" s="131"/>
      <c r="B26" s="131"/>
      <c r="C26" s="131"/>
      <c r="D26" s="291"/>
      <c r="E26" s="291"/>
      <c r="F26" s="291"/>
      <c r="G26" s="291"/>
      <c r="H26" s="139"/>
      <c r="I26" s="139"/>
      <c r="J26" s="139"/>
      <c r="K26" s="133"/>
      <c r="L26" s="23"/>
      <c r="M26" s="126"/>
      <c r="N26" s="126"/>
      <c r="O26" s="126"/>
      <c r="P26" s="126"/>
      <c r="V26" s="12" t="s">
        <v>27</v>
      </c>
    </row>
    <row r="27" spans="1:22" ht="15.75" customHeight="1" thickTop="1" x14ac:dyDescent="0.3">
      <c r="A27" s="131"/>
      <c r="B27" s="131"/>
      <c r="C27" s="131"/>
      <c r="D27" s="133"/>
      <c r="E27" s="133"/>
      <c r="F27" s="133"/>
      <c r="G27" s="133"/>
      <c r="H27" s="33"/>
      <c r="I27" s="33"/>
      <c r="J27" s="33"/>
      <c r="K27" s="133"/>
      <c r="L27" s="23"/>
      <c r="M27" s="126"/>
      <c r="N27" s="126"/>
      <c r="O27" s="126"/>
      <c r="P27" s="126"/>
      <c r="V27" s="12" t="s">
        <v>8</v>
      </c>
    </row>
    <row r="28" spans="1:22" ht="15.75" customHeight="1" x14ac:dyDescent="0.2">
      <c r="V28" s="12" t="s">
        <v>9</v>
      </c>
    </row>
    <row r="29" spans="1:22" ht="15.75" customHeight="1" x14ac:dyDescent="0.2">
      <c r="V29" s="12" t="s">
        <v>10</v>
      </c>
    </row>
    <row r="30" spans="1:22" ht="15.75" customHeight="1" x14ac:dyDescent="0.2">
      <c r="V30" s="12" t="s">
        <v>28</v>
      </c>
    </row>
    <row r="31" spans="1:22" ht="15.75" customHeight="1" x14ac:dyDescent="0.2">
      <c r="V31" s="12" t="s">
        <v>29</v>
      </c>
    </row>
    <row r="32" spans="1:22" ht="15.75" customHeight="1" x14ac:dyDescent="0.2">
      <c r="V32" s="12" t="s">
        <v>30</v>
      </c>
    </row>
    <row r="33" spans="22:22" ht="15.75" customHeight="1" x14ac:dyDescent="0.2">
      <c r="V33" s="12" t="s">
        <v>31</v>
      </c>
    </row>
    <row r="34" spans="22:22" ht="15.75" customHeight="1" x14ac:dyDescent="0.2">
      <c r="V34" s="12" t="s">
        <v>32</v>
      </c>
    </row>
    <row r="35" spans="22:22" ht="15.75" customHeight="1" x14ac:dyDescent="0.2">
      <c r="V35" s="12" t="s">
        <v>33</v>
      </c>
    </row>
    <row r="36" spans="22:22" ht="15.75" customHeight="1" x14ac:dyDescent="0.2">
      <c r="V36" s="5" t="s">
        <v>82</v>
      </c>
    </row>
    <row r="37" spans="22:22" ht="15.75" customHeight="1" x14ac:dyDescent="0.2">
      <c r="V37" s="5" t="s">
        <v>83</v>
      </c>
    </row>
    <row r="38" spans="22:22" ht="15.75" customHeight="1" x14ac:dyDescent="0.2">
      <c r="V38" s="5" t="s">
        <v>84</v>
      </c>
    </row>
    <row r="39" spans="22:22" ht="15.75" customHeight="1" x14ac:dyDescent="0.2">
      <c r="V39" s="5" t="s">
        <v>85</v>
      </c>
    </row>
    <row r="40" spans="22:22" ht="15.75" customHeight="1" x14ac:dyDescent="0.2">
      <c r="V40" s="5" t="s">
        <v>86</v>
      </c>
    </row>
    <row r="41" spans="22:22" ht="15.75" customHeight="1" x14ac:dyDescent="0.2">
      <c r="V41" s="5" t="s">
        <v>87</v>
      </c>
    </row>
    <row r="42" spans="22:22" ht="15.75" customHeight="1" x14ac:dyDescent="0.2">
      <c r="V42" s="5" t="s">
        <v>88</v>
      </c>
    </row>
    <row r="43" spans="22:22" ht="15.75" customHeight="1" x14ac:dyDescent="0.2">
      <c r="V43" s="5" t="s">
        <v>89</v>
      </c>
    </row>
    <row r="44" spans="22:22" ht="15.75" customHeight="1" x14ac:dyDescent="0.2">
      <c r="V44" s="5" t="s">
        <v>90</v>
      </c>
    </row>
    <row r="45" spans="22:22" ht="15.75" customHeight="1" x14ac:dyDescent="0.2">
      <c r="V45" s="5" t="s">
        <v>91</v>
      </c>
    </row>
    <row r="46" spans="22:22" ht="15.75" customHeight="1" x14ac:dyDescent="0.2">
      <c r="V46" s="5" t="s">
        <v>92</v>
      </c>
    </row>
    <row r="47" spans="22:22" ht="15.75" customHeight="1" x14ac:dyDescent="0.2">
      <c r="V47" s="5" t="s">
        <v>93</v>
      </c>
    </row>
    <row r="48" spans="22:22" ht="15.75" customHeight="1" x14ac:dyDescent="0.2">
      <c r="V48" s="5" t="s">
        <v>94</v>
      </c>
    </row>
    <row r="49" spans="22:22" ht="15.75" customHeight="1" x14ac:dyDescent="0.2">
      <c r="V49" s="5" t="s">
        <v>95</v>
      </c>
    </row>
    <row r="50" spans="22:22" ht="15.75" customHeight="1" x14ac:dyDescent="0.2">
      <c r="V50" s="5" t="s">
        <v>96</v>
      </c>
    </row>
    <row r="51" spans="22:22" ht="15.75" customHeight="1" x14ac:dyDescent="0.2"/>
    <row r="52" spans="22:22" ht="15.75" customHeight="1" x14ac:dyDescent="0.2"/>
    <row r="53" spans="22:22" ht="15.75" customHeight="1" x14ac:dyDescent="0.2"/>
    <row r="54" spans="22:22" ht="15.75" customHeight="1" x14ac:dyDescent="0.2"/>
    <row r="55" spans="22:22" ht="15.75" customHeight="1" x14ac:dyDescent="0.2"/>
    <row r="56" spans="22:22" ht="15.75" customHeight="1" x14ac:dyDescent="0.2"/>
    <row r="57" spans="22:22" ht="15.75" customHeight="1" x14ac:dyDescent="0.2"/>
    <row r="58" spans="22:22" ht="15.75" customHeight="1" x14ac:dyDescent="0.2"/>
    <row r="59" spans="22:22" ht="15.75" customHeight="1" x14ac:dyDescent="0.2"/>
    <row r="60" spans="22:22" ht="15.75" customHeight="1" x14ac:dyDescent="0.2"/>
  </sheetData>
  <sheetProtection algorithmName="SHA-512" hashValue="mYiJti5IfNlawwZr1uUO7DT8eiTh024+boZJmrAwME2+rTwMP2NUdU8SxPCX8cwVqdDn2TWNnXKNknU5B8VdFA==" saltValue="Za5puQu9WJfuEtkoW47Wzg==" spinCount="100000" sheet="1" objects="1" scenarios="1" selectLockedCells="1"/>
  <mergeCells count="29">
    <mergeCell ref="H16:J18"/>
    <mergeCell ref="B17:C18"/>
    <mergeCell ref="B19:C19"/>
    <mergeCell ref="E19:F19"/>
    <mergeCell ref="H19:J19"/>
    <mergeCell ref="B22:C23"/>
    <mergeCell ref="E22:F23"/>
    <mergeCell ref="H22:J23"/>
    <mergeCell ref="B10:C12"/>
    <mergeCell ref="E10:F11"/>
    <mergeCell ref="H10:H11"/>
    <mergeCell ref="I10:I11"/>
    <mergeCell ref="J10:J11"/>
    <mergeCell ref="A4:A27"/>
    <mergeCell ref="B8:K9"/>
    <mergeCell ref="G10:G24"/>
    <mergeCell ref="D10:D24"/>
    <mergeCell ref="K10:K27"/>
    <mergeCell ref="K1:K7"/>
    <mergeCell ref="A1:J3"/>
    <mergeCell ref="H20:J21"/>
    <mergeCell ref="E20:F21"/>
    <mergeCell ref="B20:C21"/>
    <mergeCell ref="B24:C27"/>
    <mergeCell ref="E24:F24"/>
    <mergeCell ref="D27:G27"/>
    <mergeCell ref="D25:G26"/>
    <mergeCell ref="B4:J7"/>
    <mergeCell ref="H24:J26"/>
  </mergeCells>
  <phoneticPr fontId="6" type="noConversion"/>
  <dataValidations count="3">
    <dataValidation type="list" allowBlank="1" showInputMessage="1" showErrorMessage="1" sqref="B15" xr:uid="{015DE1D3-F5AD-4D6E-AE1B-FDCD44559CB8}">
      <formula1>$V$14:$V$15</formula1>
    </dataValidation>
    <dataValidation type="list" allowBlank="1" showInputMessage="1" showErrorMessage="1" sqref="B16" xr:uid="{23B0C9B5-C65F-41A4-BEFB-49E801D9923E}">
      <formula1>$V$16:$V$17</formula1>
    </dataValidation>
    <dataValidation type="list" allowBlank="1" showInputMessage="1" showErrorMessage="1" sqref="E13:E18" xr:uid="{E1943947-13CE-4BC6-98EF-F7D24657E74D}">
      <formula1>$V$18:$V$50</formula1>
    </dataValidation>
  </dataValidations>
  <hyperlinks>
    <hyperlink ref="I12" location="'جمادى الأولى'!A1" display="أنقر هنا للعرض" xr:uid="{717F502D-7979-4D71-8E0F-D0D5D96C9EED}"/>
    <hyperlink ref="I13" location="'جمادى الآخرى'!A1" display="أنقر هنا للعرض" xr:uid="{99590009-85CA-4FB5-9DD7-58E7AA042E5F}"/>
    <hyperlink ref="I14" location="رجب!A1" display="أنقر هنا للعرض" xr:uid="{F5785B0B-726F-491F-B4FA-08BFE186A838}"/>
    <hyperlink ref="J12" location="'الرسم لجمادى الأولى'!A1" display="أنقر هنا للعرض" xr:uid="{68D9D660-CBDD-4AFC-BF85-90891803EB16}"/>
    <hyperlink ref="J13" location="'الرسم لجمادى الآخرى'!A1" display="أنقر هنا للعرض" xr:uid="{D78BD339-F99E-408A-B9D7-4473C6275999}"/>
    <hyperlink ref="J14" location="'الرسم لرجب'!A1" display="أنقر هنا للعرض" xr:uid="{66E4CECA-3E0F-4504-B2D5-EFE377CE552E}"/>
    <hyperlink ref="E22:F23" r:id="rId1" display="قناة اليوتيوب" xr:uid="{0CB9C66A-E043-4D54-BBEC-715D6CAC2536}"/>
    <hyperlink ref="H22:J23" r:id="rId2" display="قناة التليجرام" xr:uid="{C762617B-38B2-4A4F-B867-1BA2C58B452F}"/>
    <hyperlink ref="D25:G26" r:id="rId3" display="لعرض طريقة الاستخدام أنقر هنا" xr:uid="{21DBDFD3-C5FE-472A-B411-E2A024EF4F81}"/>
    <hyperlink ref="I15" location="شعبان!A1" display="أنقر هنا للعرض" xr:uid="{D5E4AF27-C61A-41D8-AD75-F74A5C52EDBF}"/>
    <hyperlink ref="J15" location="'الرسم لشعبان'!A1" display="أنقر هنا للعرض" xr:uid="{7F0545A0-3568-4C2C-9812-04CD12F8E902}"/>
    <hyperlink ref="H16:J18" location="'ملخص نهاية الفصل الدراسي'!A1" display="'ملخص نهاية الفصل الدراسي'!A1" xr:uid="{23A02173-32DA-42E7-86A8-7852DCB707E7}"/>
    <hyperlink ref="B17:C18" location="الغلاف!A1" display="واجهة الملف" xr:uid="{5ACAF9A7-ED39-4DC5-9759-4D777A14DFC4}"/>
  </hyperlinks>
  <pageMargins left="0.25" right="0.25" top="0.75" bottom="0.75" header="0.3" footer="0.3"/>
  <pageSetup paperSize="9" orientation="landscape"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5DDDEB-4911-4D60-82B8-91B883844F6D}">
  <sheetPr>
    <tabColor theme="8" tint="0.39997558519241921"/>
  </sheetPr>
  <dimension ref="A3:AK41"/>
  <sheetViews>
    <sheetView showGridLines="0" showRowColHeaders="0" rightToLeft="1" zoomScale="90" zoomScaleNormal="90" workbookViewId="0">
      <selection activeCell="X10" sqref="X10"/>
    </sheetView>
  </sheetViews>
  <sheetFormatPr defaultRowHeight="14.25" x14ac:dyDescent="0.2"/>
  <cols>
    <col min="1" max="1" width="30.75" style="2" customWidth="1"/>
    <col min="2" max="2" width="0.375" style="2" customWidth="1"/>
    <col min="3" max="3" width="7.25" style="2" customWidth="1"/>
    <col min="4" max="4" width="7.625" style="2" customWidth="1"/>
    <col min="5" max="5" width="7.125" style="2" customWidth="1"/>
    <col min="6" max="7" width="6.125" style="2" customWidth="1"/>
    <col min="8" max="8" width="7.125" style="2" customWidth="1"/>
    <col min="9" max="10" width="6.125" style="2" customWidth="1"/>
    <col min="11" max="11" width="7.125" style="2" customWidth="1"/>
    <col min="12" max="12" width="6.125" style="2" customWidth="1"/>
    <col min="13" max="13" width="6.875" style="2" customWidth="1"/>
    <col min="14" max="16" width="6.125" style="2" customWidth="1"/>
    <col min="17" max="17" width="7.125" style="2" customWidth="1"/>
    <col min="18" max="19" width="6.125" style="2" customWidth="1"/>
    <col min="20" max="20" width="7.125" style="2" customWidth="1"/>
    <col min="21" max="22" width="6.125" style="2" customWidth="1"/>
    <col min="23" max="23" width="10.25" style="5" customWidth="1"/>
    <col min="24" max="24" width="11.5" style="5" customWidth="1"/>
    <col min="25" max="25" width="9" style="5"/>
    <col min="26" max="26" width="8.625" style="5" customWidth="1"/>
    <col min="27" max="33" width="9" style="5"/>
    <col min="34" max="35" width="9" style="53"/>
    <col min="36" max="37" width="9" style="55"/>
  </cols>
  <sheetData>
    <row r="3" spans="1:37" ht="15" x14ac:dyDescent="0.2">
      <c r="C3" s="57"/>
      <c r="D3" s="57"/>
      <c r="E3" s="221" t="s">
        <v>0</v>
      </c>
      <c r="F3" s="221"/>
      <c r="G3" s="221"/>
      <c r="H3" s="221"/>
      <c r="I3" s="221"/>
      <c r="J3" s="221"/>
      <c r="K3" s="221"/>
      <c r="L3" s="221"/>
      <c r="M3" s="221"/>
      <c r="N3" s="221"/>
      <c r="O3" s="221"/>
      <c r="P3" s="221"/>
      <c r="Q3" s="221"/>
      <c r="R3" s="221"/>
      <c r="S3" s="221"/>
      <c r="Z3" s="12"/>
    </row>
    <row r="4" spans="1:37" ht="15" x14ac:dyDescent="0.2">
      <c r="C4" s="57"/>
      <c r="D4" s="57"/>
      <c r="E4" s="221" t="str">
        <f>القائمة!C13</f>
        <v>الإدارة العامة للتعليم بمنطقة المدينة المنورة</v>
      </c>
      <c r="F4" s="221"/>
      <c r="G4" s="221"/>
      <c r="H4" s="221"/>
      <c r="I4" s="221"/>
      <c r="J4" s="221"/>
      <c r="K4" s="221"/>
      <c r="L4" s="221"/>
      <c r="M4" s="221"/>
      <c r="N4" s="221"/>
      <c r="O4" s="221"/>
      <c r="P4" s="221"/>
      <c r="Q4" s="221"/>
      <c r="R4" s="221"/>
      <c r="S4" s="221"/>
      <c r="Z4" s="12"/>
    </row>
    <row r="5" spans="1:37" ht="15" x14ac:dyDescent="0.2">
      <c r="C5" s="57"/>
      <c r="D5" s="57"/>
      <c r="E5" s="221" t="str">
        <f>القائمة!B14&amp;القائمة!C14</f>
        <v>مدرسة / الفيصلية الابتدائية</v>
      </c>
      <c r="F5" s="221"/>
      <c r="G5" s="221"/>
      <c r="H5" s="221"/>
      <c r="I5" s="221"/>
      <c r="J5" s="221"/>
      <c r="K5" s="221"/>
      <c r="L5" s="221"/>
      <c r="M5" s="221"/>
      <c r="N5" s="221"/>
      <c r="O5" s="221"/>
      <c r="P5" s="221"/>
      <c r="Q5" s="221"/>
      <c r="R5" s="221"/>
      <c r="S5" s="221"/>
      <c r="Z5" s="12"/>
    </row>
    <row r="6" spans="1:37" ht="5.25" customHeight="1" x14ac:dyDescent="0.2">
      <c r="C6" s="57"/>
      <c r="D6" s="57"/>
      <c r="E6" s="57"/>
      <c r="F6" s="57"/>
      <c r="G6" s="57"/>
      <c r="H6" s="4"/>
      <c r="I6" s="4"/>
      <c r="J6" s="205"/>
      <c r="K6" s="205"/>
      <c r="L6" s="205"/>
      <c r="M6" s="205"/>
      <c r="N6" s="205"/>
      <c r="O6" s="205"/>
      <c r="P6" s="205"/>
      <c r="Q6" s="205"/>
      <c r="Z6" s="12"/>
    </row>
    <row r="7" spans="1:37" ht="18" customHeight="1" x14ac:dyDescent="0.2">
      <c r="C7" s="4"/>
      <c r="D7" s="4"/>
      <c r="E7" s="273" t="s">
        <v>63</v>
      </c>
      <c r="F7" s="273"/>
      <c r="G7" s="273"/>
      <c r="H7" s="273"/>
      <c r="I7" s="273"/>
      <c r="J7" s="273"/>
      <c r="K7" s="273"/>
      <c r="L7" s="273"/>
      <c r="M7" s="273"/>
      <c r="N7" s="273"/>
      <c r="O7" s="273"/>
      <c r="P7" s="273"/>
      <c r="Q7" s="273"/>
      <c r="R7" s="273"/>
      <c r="S7" s="273"/>
      <c r="Z7" s="12"/>
    </row>
    <row r="8" spans="1:37" ht="12" customHeight="1" x14ac:dyDescent="0.2">
      <c r="C8" s="4"/>
      <c r="D8" s="4"/>
      <c r="E8" s="273"/>
      <c r="F8" s="273"/>
      <c r="G8" s="273"/>
      <c r="H8" s="273"/>
      <c r="I8" s="273"/>
      <c r="J8" s="273"/>
      <c r="K8" s="273"/>
      <c r="L8" s="273"/>
      <c r="M8" s="273"/>
      <c r="N8" s="273"/>
      <c r="O8" s="273"/>
      <c r="P8" s="273"/>
      <c r="Q8" s="273"/>
      <c r="R8" s="273"/>
      <c r="S8" s="273"/>
      <c r="Z8" s="12"/>
    </row>
    <row r="9" spans="1:37" s="1" customFormat="1" ht="5.25" customHeight="1" x14ac:dyDescent="0.2">
      <c r="A9" s="4"/>
      <c r="B9" s="4"/>
      <c r="C9" s="4"/>
      <c r="D9" s="215"/>
      <c r="E9" s="215"/>
      <c r="F9" s="215"/>
      <c r="G9" s="215"/>
      <c r="H9" s="211"/>
      <c r="I9" s="211"/>
      <c r="J9" s="211"/>
      <c r="K9" s="211"/>
      <c r="L9" s="211"/>
      <c r="M9" s="211"/>
      <c r="N9" s="211"/>
      <c r="O9" s="211"/>
      <c r="P9" s="211"/>
      <c r="Q9" s="211"/>
      <c r="R9" s="211"/>
      <c r="S9" s="211"/>
      <c r="T9" s="212"/>
      <c r="U9" s="212"/>
      <c r="V9" s="4"/>
      <c r="W9" s="7"/>
      <c r="X9" s="7"/>
      <c r="Y9" s="7"/>
      <c r="Z9" s="12"/>
      <c r="AA9" s="7"/>
      <c r="AB9" s="7"/>
      <c r="AC9" s="7"/>
      <c r="AD9" s="7"/>
      <c r="AE9" s="7"/>
      <c r="AF9" s="7"/>
      <c r="AG9" s="7"/>
      <c r="AH9" s="54"/>
      <c r="AI9" s="54"/>
      <c r="AJ9" s="56"/>
      <c r="AK9" s="56"/>
    </row>
    <row r="10" spans="1:37" ht="19.5" customHeight="1" x14ac:dyDescent="0.2">
      <c r="C10" s="58"/>
      <c r="D10" s="58"/>
      <c r="E10" s="58"/>
      <c r="F10" s="59"/>
      <c r="G10" s="59"/>
      <c r="H10" s="270" t="s">
        <v>176</v>
      </c>
      <c r="I10" s="270"/>
      <c r="J10" s="270"/>
      <c r="K10" s="270"/>
      <c r="L10" s="270"/>
      <c r="M10" s="270"/>
      <c r="N10" s="270"/>
      <c r="O10" s="270"/>
      <c r="P10" s="270"/>
      <c r="Q10" s="205"/>
      <c r="R10" s="205"/>
      <c r="S10" s="205"/>
      <c r="T10" s="205"/>
      <c r="U10" s="205"/>
      <c r="V10" s="205"/>
      <c r="Z10" s="12"/>
    </row>
    <row r="11" spans="1:37" ht="14.25" customHeight="1" x14ac:dyDescent="0.2">
      <c r="C11" s="58"/>
      <c r="D11" s="58"/>
      <c r="E11" s="58"/>
      <c r="F11" s="59"/>
      <c r="G11" s="59"/>
      <c r="H11" s="270"/>
      <c r="I11" s="270"/>
      <c r="J11" s="270"/>
      <c r="K11" s="270"/>
      <c r="L11" s="270"/>
      <c r="M11" s="270"/>
      <c r="N11" s="270"/>
      <c r="O11" s="270"/>
      <c r="P11" s="270"/>
      <c r="Q11" s="205"/>
      <c r="R11" s="205"/>
      <c r="S11" s="205"/>
      <c r="T11" s="205"/>
      <c r="U11" s="205"/>
      <c r="V11" s="205"/>
      <c r="X11" s="13"/>
      <c r="Z11" s="12"/>
    </row>
    <row r="12" spans="1:37" ht="17.25" customHeight="1" x14ac:dyDescent="0.2">
      <c r="C12" s="58"/>
      <c r="D12" s="271" t="s">
        <v>64</v>
      </c>
      <c r="E12" s="271"/>
      <c r="F12" s="271"/>
      <c r="G12" s="271"/>
      <c r="H12" s="271"/>
      <c r="I12" s="271"/>
      <c r="J12" s="271"/>
      <c r="K12" s="271"/>
      <c r="L12" s="271"/>
      <c r="M12" s="271"/>
      <c r="N12" s="271"/>
      <c r="O12" s="271"/>
      <c r="P12" s="271"/>
      <c r="Q12" s="271"/>
      <c r="R12" s="271"/>
      <c r="S12" s="271"/>
      <c r="T12" s="271"/>
      <c r="U12" s="60"/>
      <c r="V12" s="60"/>
      <c r="X12" s="13"/>
      <c r="Z12" s="12"/>
    </row>
    <row r="13" spans="1:37" ht="5.25" customHeight="1" x14ac:dyDescent="0.2">
      <c r="C13" s="58"/>
      <c r="D13" s="271"/>
      <c r="E13" s="271"/>
      <c r="F13" s="271"/>
      <c r="G13" s="271"/>
      <c r="H13" s="271"/>
      <c r="I13" s="271"/>
      <c r="J13" s="271"/>
      <c r="K13" s="271"/>
      <c r="L13" s="271"/>
      <c r="M13" s="271"/>
      <c r="N13" s="271"/>
      <c r="O13" s="271"/>
      <c r="P13" s="271"/>
      <c r="Q13" s="271"/>
      <c r="R13" s="271"/>
      <c r="S13" s="271"/>
      <c r="T13" s="271"/>
      <c r="U13" s="60"/>
      <c r="V13" s="60"/>
      <c r="X13" s="14"/>
      <c r="Z13" s="12"/>
    </row>
    <row r="14" spans="1:37" ht="13.5" customHeight="1" x14ac:dyDescent="0.2">
      <c r="C14" s="61"/>
      <c r="D14" s="61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58"/>
      <c r="P14" s="58"/>
      <c r="Q14" s="58"/>
      <c r="R14" s="58"/>
      <c r="S14" s="58"/>
      <c r="T14" s="62"/>
      <c r="U14" s="62"/>
      <c r="V14" s="63"/>
      <c r="X14" s="14"/>
      <c r="Z14" s="12"/>
    </row>
    <row r="15" spans="1:37" ht="13.5" customHeight="1" x14ac:dyDescent="0.2">
      <c r="C15" s="61"/>
      <c r="D15" s="61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62"/>
      <c r="U15" s="62"/>
      <c r="V15" s="63"/>
      <c r="X15" s="14"/>
      <c r="Z15" s="12"/>
    </row>
    <row r="16" spans="1:37" ht="19.5" customHeight="1" x14ac:dyDescent="0.2">
      <c r="C16" s="61"/>
      <c r="D16" s="61"/>
      <c r="E16" s="272" t="s">
        <v>65</v>
      </c>
      <c r="F16" s="272"/>
      <c r="G16" s="272"/>
      <c r="H16" s="250">
        <f>COUNTA(القائمة!E13:E18)</f>
        <v>0</v>
      </c>
      <c r="I16" s="250"/>
      <c r="J16" s="251" t="s">
        <v>66</v>
      </c>
      <c r="K16" s="251"/>
      <c r="L16" s="251"/>
      <c r="M16" s="250">
        <f>SUM(القائمة!F13:F18)</f>
        <v>0</v>
      </c>
      <c r="N16" s="250"/>
      <c r="O16" s="251" t="s">
        <v>67</v>
      </c>
      <c r="P16" s="251"/>
      <c r="Q16" s="251"/>
      <c r="R16" s="250">
        <f>شعبان!AB14</f>
        <v>0</v>
      </c>
      <c r="S16" s="250"/>
      <c r="T16" s="62"/>
      <c r="U16" s="62"/>
      <c r="V16" s="63"/>
      <c r="X16" s="14"/>
      <c r="Z16" s="12"/>
    </row>
    <row r="17" spans="3:29" ht="13.5" customHeight="1" x14ac:dyDescent="0.2">
      <c r="C17" s="61"/>
      <c r="D17" s="61"/>
      <c r="E17" s="272"/>
      <c r="F17" s="272"/>
      <c r="G17" s="272"/>
      <c r="H17" s="250"/>
      <c r="I17" s="250"/>
      <c r="J17" s="251"/>
      <c r="K17" s="251"/>
      <c r="L17" s="251"/>
      <c r="M17" s="250"/>
      <c r="N17" s="250"/>
      <c r="O17" s="251"/>
      <c r="P17" s="251"/>
      <c r="Q17" s="251"/>
      <c r="R17" s="250"/>
      <c r="S17" s="250"/>
      <c r="T17" s="62"/>
      <c r="U17" s="62"/>
      <c r="V17" s="63"/>
      <c r="X17" s="14"/>
      <c r="Z17" s="12"/>
    </row>
    <row r="18" spans="3:29" ht="13.5" customHeight="1" x14ac:dyDescent="0.2">
      <c r="C18" s="61"/>
      <c r="D18" s="61"/>
      <c r="E18" s="64"/>
      <c r="F18" s="64"/>
      <c r="G18" s="64"/>
      <c r="H18" s="64"/>
      <c r="I18" s="64"/>
      <c r="J18" s="64"/>
      <c r="K18" s="64"/>
      <c r="L18" s="64"/>
      <c r="M18" s="64"/>
      <c r="N18" s="64"/>
      <c r="O18" s="64"/>
      <c r="P18" s="64"/>
      <c r="Q18" s="64"/>
      <c r="R18" s="64"/>
      <c r="S18" s="64"/>
      <c r="T18" s="62"/>
      <c r="U18" s="62"/>
      <c r="V18" s="63"/>
      <c r="X18" s="14"/>
      <c r="Z18" s="12"/>
    </row>
    <row r="19" spans="3:29" ht="20.25" customHeight="1" x14ac:dyDescent="0.2">
      <c r="C19" s="61"/>
      <c r="D19" s="61"/>
      <c r="E19" s="251" t="s">
        <v>68</v>
      </c>
      <c r="F19" s="251"/>
      <c r="G19" s="251"/>
      <c r="H19" s="250">
        <f>شعبان!AB16</f>
        <v>47</v>
      </c>
      <c r="I19" s="250"/>
      <c r="J19" s="251" t="s">
        <v>69</v>
      </c>
      <c r="K19" s="251"/>
      <c r="L19" s="252"/>
      <c r="M19" s="254" t="e">
        <f>100-R19</f>
        <v>#DIV/0!</v>
      </c>
      <c r="N19" s="256" t="s">
        <v>70</v>
      </c>
      <c r="O19" s="253" t="s">
        <v>55</v>
      </c>
      <c r="P19" s="251"/>
      <c r="Q19" s="252"/>
      <c r="R19" s="258" t="e">
        <f>شعبان!AB20</f>
        <v>#DIV/0!</v>
      </c>
      <c r="S19" s="260" t="s">
        <v>70</v>
      </c>
      <c r="T19" s="62"/>
      <c r="U19" s="62"/>
      <c r="V19" s="63"/>
      <c r="W19" s="15"/>
      <c r="X19" s="16" t="s">
        <v>70</v>
      </c>
      <c r="Y19" s="17"/>
      <c r="Z19" s="12"/>
    </row>
    <row r="20" spans="3:29" ht="13.5" customHeight="1" x14ac:dyDescent="0.2">
      <c r="C20" s="61"/>
      <c r="D20" s="61"/>
      <c r="E20" s="251"/>
      <c r="F20" s="251"/>
      <c r="G20" s="251"/>
      <c r="H20" s="250"/>
      <c r="I20" s="250"/>
      <c r="J20" s="251"/>
      <c r="K20" s="251"/>
      <c r="L20" s="252"/>
      <c r="M20" s="255"/>
      <c r="N20" s="257"/>
      <c r="O20" s="253"/>
      <c r="P20" s="251"/>
      <c r="Q20" s="252"/>
      <c r="R20" s="259"/>
      <c r="S20" s="261"/>
      <c r="T20" s="62"/>
      <c r="U20" s="62"/>
      <c r="V20" s="63"/>
      <c r="X20" s="14"/>
      <c r="Z20" s="12"/>
    </row>
    <row r="21" spans="3:29" ht="13.5" customHeight="1" x14ac:dyDescent="0.2">
      <c r="C21" s="61"/>
      <c r="D21" s="266"/>
      <c r="E21" s="266"/>
      <c r="F21" s="266"/>
      <c r="G21" s="263"/>
      <c r="H21" s="263"/>
      <c r="I21" s="264"/>
      <c r="J21" s="264"/>
      <c r="K21" s="264"/>
      <c r="L21" s="265"/>
      <c r="M21" s="265"/>
      <c r="N21" s="265"/>
      <c r="O21" s="265"/>
      <c r="P21" s="265"/>
      <c r="Q21" s="265"/>
      <c r="R21" s="265"/>
      <c r="S21" s="62"/>
      <c r="T21" s="62"/>
      <c r="U21" s="62"/>
      <c r="V21" s="63"/>
      <c r="X21" s="13"/>
      <c r="Z21" s="12"/>
    </row>
    <row r="22" spans="3:29" ht="13.5" customHeight="1" x14ac:dyDescent="0.2">
      <c r="C22" s="61"/>
      <c r="D22" s="266"/>
      <c r="E22" s="266"/>
      <c r="F22" s="266"/>
      <c r="G22" s="263"/>
      <c r="H22" s="263"/>
      <c r="I22" s="264"/>
      <c r="J22" s="264"/>
      <c r="K22" s="264"/>
      <c r="L22" s="265"/>
      <c r="M22" s="265"/>
      <c r="N22" s="265"/>
      <c r="O22" s="265"/>
      <c r="P22" s="265"/>
      <c r="Q22" s="265"/>
      <c r="R22" s="265"/>
      <c r="S22" s="62"/>
      <c r="T22" s="62"/>
      <c r="U22" s="62"/>
      <c r="V22" s="63"/>
      <c r="X22" s="14"/>
      <c r="Z22" s="12"/>
    </row>
    <row r="23" spans="3:29" ht="13.5" customHeight="1" x14ac:dyDescent="0.2">
      <c r="C23" s="61"/>
      <c r="D23" s="266"/>
      <c r="E23" s="266"/>
      <c r="F23" s="266"/>
      <c r="G23" s="263"/>
      <c r="H23" s="263"/>
      <c r="I23" s="65"/>
      <c r="J23" s="65"/>
      <c r="K23" s="65"/>
      <c r="L23" s="63"/>
      <c r="M23" s="62"/>
      <c r="N23" s="62"/>
      <c r="O23" s="62"/>
      <c r="P23" s="62"/>
      <c r="Q23" s="62"/>
      <c r="R23" s="62"/>
      <c r="S23" s="62"/>
      <c r="T23" s="62"/>
      <c r="U23" s="62"/>
      <c r="V23" s="63"/>
      <c r="X23" s="14"/>
      <c r="Z23" s="12"/>
    </row>
    <row r="24" spans="3:29" ht="13.5" customHeight="1" x14ac:dyDescent="0.2">
      <c r="C24" s="61"/>
      <c r="D24" s="266"/>
      <c r="E24" s="266"/>
      <c r="F24" s="266"/>
      <c r="G24" s="263"/>
      <c r="H24" s="263"/>
      <c r="I24" s="65"/>
      <c r="J24" s="65"/>
      <c r="K24" s="65"/>
      <c r="L24" s="63"/>
      <c r="M24" s="62"/>
      <c r="N24" s="62"/>
      <c r="O24" s="62"/>
      <c r="P24" s="62"/>
      <c r="Q24" s="62"/>
      <c r="R24" s="62"/>
      <c r="S24" s="62"/>
      <c r="T24" s="62"/>
      <c r="U24" s="62"/>
      <c r="V24" s="63"/>
      <c r="X24" s="14"/>
      <c r="Z24" s="12"/>
    </row>
    <row r="25" spans="3:29" ht="13.5" customHeight="1" x14ac:dyDescent="0.2">
      <c r="C25" s="61"/>
      <c r="D25" s="266"/>
      <c r="E25" s="266"/>
      <c r="F25" s="266"/>
      <c r="G25" s="263"/>
      <c r="H25" s="263"/>
      <c r="I25" s="65"/>
      <c r="J25" s="65"/>
      <c r="K25" s="65"/>
      <c r="L25" s="63"/>
      <c r="M25" s="62"/>
      <c r="N25" s="62"/>
      <c r="O25" s="62"/>
      <c r="P25" s="62"/>
      <c r="Q25" s="62"/>
      <c r="R25" s="62"/>
      <c r="S25" s="62"/>
      <c r="T25" s="62"/>
      <c r="U25" s="62"/>
      <c r="V25" s="63"/>
      <c r="X25" s="18"/>
    </row>
    <row r="26" spans="3:29" ht="13.5" customHeight="1" x14ac:dyDescent="0.2">
      <c r="C26" s="61"/>
      <c r="D26" s="266"/>
      <c r="E26" s="266"/>
      <c r="F26" s="266"/>
      <c r="G26" s="263"/>
      <c r="H26" s="263"/>
      <c r="I26" s="65"/>
      <c r="J26" s="65"/>
      <c r="K26" s="65"/>
      <c r="L26" s="63"/>
      <c r="M26" s="62"/>
      <c r="N26" s="62"/>
      <c r="O26" s="62"/>
      <c r="P26" s="62"/>
      <c r="Q26" s="62"/>
      <c r="R26" s="62"/>
      <c r="S26" s="62"/>
      <c r="T26" s="62"/>
      <c r="U26" s="62"/>
      <c r="V26" s="63"/>
      <c r="X26" s="16"/>
    </row>
    <row r="27" spans="3:29" ht="13.5" customHeight="1" x14ac:dyDescent="0.2">
      <c r="C27" s="61"/>
      <c r="D27" s="266"/>
      <c r="E27" s="266"/>
      <c r="F27" s="266"/>
      <c r="G27" s="263"/>
      <c r="H27" s="263"/>
      <c r="I27" s="65"/>
      <c r="J27" s="65"/>
      <c r="K27" s="65"/>
      <c r="L27" s="63"/>
      <c r="M27" s="62"/>
      <c r="N27" s="62"/>
      <c r="O27" s="62"/>
      <c r="P27" s="62"/>
      <c r="Q27" s="62"/>
      <c r="R27" s="62"/>
      <c r="S27" s="62"/>
      <c r="T27" s="62"/>
      <c r="U27" s="62"/>
      <c r="V27" s="63"/>
      <c r="X27" s="17"/>
    </row>
    <row r="28" spans="3:29" ht="13.5" customHeight="1" x14ac:dyDescent="0.2">
      <c r="C28" s="61"/>
      <c r="D28" s="266"/>
      <c r="E28" s="266"/>
      <c r="F28" s="266"/>
      <c r="G28" s="263"/>
      <c r="H28" s="263"/>
      <c r="I28" s="65"/>
      <c r="J28" s="65"/>
      <c r="K28" s="65"/>
      <c r="L28" s="63"/>
      <c r="M28" s="62"/>
      <c r="N28" s="62"/>
      <c r="O28" s="62"/>
      <c r="P28" s="62"/>
      <c r="Q28" s="62"/>
      <c r="R28" s="62"/>
      <c r="S28" s="62"/>
      <c r="T28" s="62"/>
      <c r="U28" s="62"/>
      <c r="V28" s="63"/>
      <c r="X28" s="19"/>
    </row>
    <row r="29" spans="3:29" ht="13.5" customHeight="1" x14ac:dyDescent="0.2">
      <c r="C29" s="61"/>
      <c r="D29" s="266"/>
      <c r="E29" s="266"/>
      <c r="F29" s="266"/>
      <c r="G29" s="262"/>
      <c r="H29" s="262"/>
      <c r="I29" s="65"/>
      <c r="J29" s="65"/>
      <c r="K29" s="65"/>
      <c r="L29" s="63"/>
      <c r="M29" s="62"/>
      <c r="N29" s="62"/>
      <c r="O29" s="62"/>
      <c r="P29" s="62"/>
      <c r="Q29" s="62"/>
      <c r="R29" s="62"/>
      <c r="S29" s="62"/>
      <c r="T29" s="62"/>
      <c r="U29" s="62"/>
      <c r="V29" s="63"/>
      <c r="X29" s="17"/>
    </row>
    <row r="30" spans="3:29" ht="13.5" customHeight="1" x14ac:dyDescent="0.2">
      <c r="C30" s="61"/>
      <c r="D30" s="266"/>
      <c r="E30" s="266"/>
      <c r="F30" s="266"/>
      <c r="G30" s="262"/>
      <c r="H30" s="262"/>
      <c r="I30" s="65"/>
      <c r="J30" s="65"/>
      <c r="K30" s="65"/>
      <c r="L30" s="63"/>
      <c r="M30" s="62"/>
      <c r="N30" s="62"/>
      <c r="O30" s="62"/>
      <c r="P30" s="62"/>
      <c r="Q30" s="62"/>
      <c r="R30" s="62"/>
      <c r="S30" s="62"/>
      <c r="T30" s="62"/>
      <c r="U30" s="62"/>
      <c r="V30" s="63"/>
      <c r="X30" s="20"/>
    </row>
    <row r="31" spans="3:29" ht="13.5" customHeight="1" x14ac:dyDescent="0.2">
      <c r="C31" s="61"/>
      <c r="D31" s="266"/>
      <c r="E31" s="266"/>
      <c r="F31" s="266"/>
      <c r="G31" s="262"/>
      <c r="H31" s="263"/>
      <c r="I31" s="65"/>
      <c r="J31" s="65"/>
      <c r="K31" s="65"/>
      <c r="L31" s="63"/>
      <c r="M31" s="62"/>
      <c r="N31" s="62"/>
      <c r="O31" s="62"/>
      <c r="P31" s="62"/>
      <c r="Q31" s="62"/>
      <c r="R31" s="62"/>
      <c r="S31" s="62"/>
      <c r="T31" s="62"/>
      <c r="U31" s="62"/>
      <c r="V31" s="63"/>
    </row>
    <row r="32" spans="3:29" ht="13.5" customHeight="1" x14ac:dyDescent="0.2">
      <c r="C32" s="61"/>
      <c r="D32" s="266"/>
      <c r="E32" s="266"/>
      <c r="F32" s="266"/>
      <c r="G32" s="263"/>
      <c r="H32" s="263"/>
      <c r="I32" s="65"/>
      <c r="J32" s="65"/>
      <c r="K32" s="65"/>
      <c r="L32" s="63"/>
      <c r="M32" s="62"/>
      <c r="N32" s="62"/>
      <c r="O32" s="62"/>
      <c r="P32" s="62"/>
      <c r="Q32" s="62"/>
      <c r="R32" s="62"/>
      <c r="S32" s="62"/>
      <c r="T32" s="62"/>
      <c r="U32" s="62"/>
      <c r="V32" s="63"/>
      <c r="X32" s="9"/>
      <c r="Y32" s="9"/>
      <c r="Z32" s="9"/>
      <c r="AA32" s="9"/>
      <c r="AB32" s="9"/>
      <c r="AC32" s="9"/>
    </row>
    <row r="33" spans="3:29" ht="13.5" customHeight="1" x14ac:dyDescent="0.2">
      <c r="C33" s="61"/>
      <c r="D33" s="61"/>
      <c r="E33" s="61"/>
      <c r="F33" s="63"/>
      <c r="G33" s="66"/>
      <c r="H33" s="67"/>
      <c r="I33" s="63"/>
      <c r="J33" s="63"/>
      <c r="K33" s="67"/>
      <c r="L33" s="63"/>
      <c r="M33" s="63"/>
      <c r="N33" s="68"/>
      <c r="O33" s="63"/>
      <c r="P33" s="63"/>
      <c r="Q33" s="68"/>
      <c r="R33" s="69"/>
      <c r="S33" s="69"/>
      <c r="T33" s="68"/>
      <c r="U33" s="63"/>
      <c r="V33" s="63"/>
      <c r="W33" s="21"/>
      <c r="X33" s="11"/>
      <c r="Y33" s="11"/>
      <c r="Z33" s="11"/>
      <c r="AA33" s="11"/>
      <c r="AB33" s="11"/>
      <c r="AC33" s="11"/>
    </row>
    <row r="34" spans="3:29" ht="13.5" customHeight="1" x14ac:dyDescent="0.2">
      <c r="C34" s="61"/>
      <c r="D34" s="61"/>
      <c r="E34" s="61"/>
      <c r="F34" s="63"/>
      <c r="G34" s="66"/>
      <c r="H34" s="67"/>
      <c r="I34" s="63"/>
      <c r="J34" s="63"/>
      <c r="K34" s="67"/>
      <c r="L34" s="63"/>
      <c r="M34" s="63"/>
      <c r="N34" s="68"/>
      <c r="O34" s="63"/>
      <c r="P34" s="63"/>
      <c r="Q34" s="68"/>
      <c r="R34" s="69"/>
      <c r="S34" s="69"/>
      <c r="T34" s="68"/>
      <c r="U34" s="63"/>
      <c r="V34" s="63"/>
      <c r="W34" s="21"/>
      <c r="X34" s="9"/>
      <c r="Y34" s="9"/>
      <c r="Z34" s="9"/>
      <c r="AA34" s="11"/>
      <c r="AB34" s="11"/>
      <c r="AC34" s="11"/>
    </row>
    <row r="35" spans="3:29" ht="13.5" customHeight="1" x14ac:dyDescent="0.2">
      <c r="C35" s="61"/>
      <c r="D35" s="61"/>
      <c r="E35" s="61"/>
      <c r="F35" s="63"/>
      <c r="G35" s="66"/>
      <c r="H35" s="67"/>
      <c r="I35" s="63"/>
      <c r="J35" s="63"/>
      <c r="K35" s="67"/>
      <c r="L35" s="63"/>
      <c r="M35" s="63"/>
      <c r="N35" s="68"/>
      <c r="O35" s="63"/>
      <c r="P35" s="63"/>
      <c r="Q35" s="68"/>
      <c r="R35" s="69"/>
      <c r="S35" s="69"/>
      <c r="T35" s="68"/>
      <c r="U35" s="63"/>
      <c r="V35" s="63"/>
      <c r="W35" s="21"/>
      <c r="X35" s="9"/>
      <c r="Y35" s="9"/>
      <c r="Z35" s="9"/>
      <c r="AA35" s="9"/>
      <c r="AB35" s="9"/>
      <c r="AC35" s="9"/>
    </row>
    <row r="36" spans="3:29" ht="13.5" customHeight="1" x14ac:dyDescent="0.2">
      <c r="C36" s="61"/>
      <c r="D36" s="61"/>
      <c r="E36" s="61"/>
      <c r="F36" s="63"/>
      <c r="G36" s="66"/>
      <c r="H36" s="67"/>
      <c r="I36" s="63"/>
      <c r="J36" s="63"/>
      <c r="K36" s="67"/>
      <c r="L36" s="63"/>
      <c r="M36" s="63"/>
      <c r="N36" s="68"/>
      <c r="O36" s="63"/>
      <c r="P36" s="63"/>
      <c r="Q36" s="68"/>
      <c r="R36" s="69"/>
      <c r="S36" s="69"/>
      <c r="T36" s="68"/>
      <c r="U36" s="63"/>
      <c r="V36" s="63"/>
      <c r="W36" s="21"/>
      <c r="X36" s="10"/>
      <c r="Y36" s="10"/>
      <c r="Z36" s="10"/>
      <c r="AA36" s="10"/>
      <c r="AB36" s="10"/>
      <c r="AC36" s="10"/>
    </row>
    <row r="37" spans="3:29" ht="9" customHeight="1" x14ac:dyDescent="0.2">
      <c r="C37" s="267"/>
      <c r="D37" s="267"/>
      <c r="E37" s="269"/>
      <c r="F37" s="268"/>
      <c r="G37" s="268"/>
      <c r="H37" s="269"/>
      <c r="I37" s="268"/>
      <c r="J37" s="268"/>
      <c r="K37" s="269"/>
      <c r="L37" s="268"/>
      <c r="M37" s="268"/>
      <c r="N37" s="269"/>
      <c r="O37" s="268"/>
      <c r="P37" s="268"/>
      <c r="Q37" s="269"/>
      <c r="R37" s="268"/>
      <c r="S37" s="268"/>
      <c r="T37" s="269"/>
      <c r="U37" s="268"/>
      <c r="V37" s="268"/>
    </row>
    <row r="38" spans="3:29" ht="6" customHeight="1" x14ac:dyDescent="0.2">
      <c r="C38" s="267"/>
      <c r="D38" s="267"/>
      <c r="E38" s="269"/>
      <c r="F38" s="268"/>
      <c r="G38" s="268"/>
      <c r="H38" s="269"/>
      <c r="I38" s="268"/>
      <c r="J38" s="269"/>
      <c r="K38" s="269"/>
      <c r="L38" s="268"/>
      <c r="M38" s="269"/>
      <c r="N38" s="269"/>
      <c r="O38" s="268"/>
      <c r="P38" s="269"/>
      <c r="Q38" s="269"/>
      <c r="R38" s="268"/>
      <c r="S38" s="269"/>
      <c r="T38" s="269"/>
      <c r="U38" s="268"/>
      <c r="V38" s="269"/>
    </row>
    <row r="39" spans="3:29" ht="20.100000000000001" customHeight="1" x14ac:dyDescent="0.2">
      <c r="C39" s="70"/>
      <c r="D39" s="70"/>
      <c r="E39" s="249" t="str">
        <f>القائمة!B15</f>
        <v>مسؤول الغياب</v>
      </c>
      <c r="F39" s="249"/>
      <c r="G39" s="249"/>
      <c r="H39" s="249"/>
      <c r="I39" s="249"/>
      <c r="J39" s="249"/>
      <c r="K39" s="71"/>
      <c r="L39" s="71"/>
      <c r="M39" s="71"/>
      <c r="N39" s="249" t="str">
        <f>القائمة!B16</f>
        <v>مدير المدرسة</v>
      </c>
      <c r="O39" s="249"/>
      <c r="P39" s="249"/>
      <c r="Q39" s="249"/>
      <c r="R39" s="249"/>
      <c r="S39" s="71"/>
      <c r="T39" s="72"/>
      <c r="U39" s="70"/>
      <c r="V39" s="70"/>
    </row>
    <row r="40" spans="3:29" ht="20.100000000000001" customHeight="1" x14ac:dyDescent="0.2">
      <c r="C40" s="70"/>
      <c r="D40" s="70"/>
      <c r="E40" s="249" t="str">
        <f>القائمة!C15</f>
        <v>أ. سفيان بن عيد الصاعدي</v>
      </c>
      <c r="F40" s="249"/>
      <c r="G40" s="249"/>
      <c r="H40" s="249"/>
      <c r="I40" s="249"/>
      <c r="J40" s="249"/>
      <c r="K40" s="71"/>
      <c r="L40" s="71"/>
      <c r="M40" s="71"/>
      <c r="N40" s="249" t="str">
        <f>القائمة!C16</f>
        <v>قناة التليجرام / سفيان الصاعدي</v>
      </c>
      <c r="O40" s="249"/>
      <c r="P40" s="249"/>
      <c r="Q40" s="249"/>
      <c r="R40" s="249"/>
      <c r="S40" s="71"/>
      <c r="T40" s="72"/>
      <c r="U40" s="70"/>
      <c r="V40" s="70"/>
    </row>
    <row r="41" spans="3:29" ht="13.5" customHeight="1" x14ac:dyDescent="0.2">
      <c r="C41" s="70"/>
      <c r="D41" s="70"/>
      <c r="E41" s="189"/>
      <c r="F41" s="189"/>
      <c r="G41" s="189"/>
      <c r="H41" s="189"/>
      <c r="I41" s="189"/>
      <c r="J41" s="189"/>
      <c r="K41" s="70"/>
      <c r="L41" s="70"/>
      <c r="M41" s="70"/>
      <c r="N41" s="70"/>
      <c r="O41" s="70"/>
      <c r="P41" s="72"/>
      <c r="Q41" s="72"/>
      <c r="R41" s="72"/>
      <c r="S41" s="72"/>
      <c r="T41" s="72"/>
      <c r="U41" s="70"/>
      <c r="V41" s="70"/>
    </row>
  </sheetData>
  <sheetProtection algorithmName="SHA-512" hashValue="voloPOE7iYOzIhxHAt+B20n8p9RZhTaI4HXFoGjq6fZ2QdJbuQh2ENIVk53NZIiSbjiLOyG5FiGU08I+wqChuw==" saltValue="pgfPHDUZ8Ul+ze9fZn08jg==" spinCount="100000" sheet="1" objects="1" scenarios="1" selectLockedCells="1" selectUnlockedCells="1"/>
  <mergeCells count="71">
    <mergeCell ref="D9:G9"/>
    <mergeCell ref="H9:I9"/>
    <mergeCell ref="J9:K9"/>
    <mergeCell ref="L9:M9"/>
    <mergeCell ref="N9:O9"/>
    <mergeCell ref="E3:S3"/>
    <mergeCell ref="E4:S4"/>
    <mergeCell ref="E5:S5"/>
    <mergeCell ref="J6:Q6"/>
    <mergeCell ref="E7:S8"/>
    <mergeCell ref="P9:Q9"/>
    <mergeCell ref="R9:S9"/>
    <mergeCell ref="T9:U9"/>
    <mergeCell ref="H10:P11"/>
    <mergeCell ref="Q10:S11"/>
    <mergeCell ref="T10:V11"/>
    <mergeCell ref="D12:T13"/>
    <mergeCell ref="E16:G17"/>
    <mergeCell ref="H16:I17"/>
    <mergeCell ref="J16:L17"/>
    <mergeCell ref="M16:N17"/>
    <mergeCell ref="O16:Q17"/>
    <mergeCell ref="R16:S17"/>
    <mergeCell ref="R19:R20"/>
    <mergeCell ref="S19:S20"/>
    <mergeCell ref="D21:F22"/>
    <mergeCell ref="G21:H22"/>
    <mergeCell ref="I21:K22"/>
    <mergeCell ref="L21:M22"/>
    <mergeCell ref="N21:P22"/>
    <mergeCell ref="Q21:R22"/>
    <mergeCell ref="E19:G20"/>
    <mergeCell ref="H19:I20"/>
    <mergeCell ref="J19:L20"/>
    <mergeCell ref="M19:M20"/>
    <mergeCell ref="N19:N20"/>
    <mergeCell ref="O19:Q20"/>
    <mergeCell ref="D23:F24"/>
    <mergeCell ref="G23:H24"/>
    <mergeCell ref="D25:F26"/>
    <mergeCell ref="G25:H26"/>
    <mergeCell ref="D27:F28"/>
    <mergeCell ref="G27:H28"/>
    <mergeCell ref="L37:L38"/>
    <mergeCell ref="M37:M38"/>
    <mergeCell ref="N37:N38"/>
    <mergeCell ref="D29:F30"/>
    <mergeCell ref="G29:H30"/>
    <mergeCell ref="D31:F32"/>
    <mergeCell ref="G31:H32"/>
    <mergeCell ref="C37:D38"/>
    <mergeCell ref="E37:E38"/>
    <mergeCell ref="F37:F38"/>
    <mergeCell ref="G37:G38"/>
    <mergeCell ref="H37:H38"/>
    <mergeCell ref="E41:J41"/>
    <mergeCell ref="U37:U38"/>
    <mergeCell ref="V37:V38"/>
    <mergeCell ref="E39:J39"/>
    <mergeCell ref="N39:R39"/>
    <mergeCell ref="E40:J40"/>
    <mergeCell ref="N40:R40"/>
    <mergeCell ref="O37:O38"/>
    <mergeCell ref="P37:P38"/>
    <mergeCell ref="Q37:Q38"/>
    <mergeCell ref="R37:R38"/>
    <mergeCell ref="S37:S38"/>
    <mergeCell ref="T37:T38"/>
    <mergeCell ref="I37:I38"/>
    <mergeCell ref="J37:J38"/>
    <mergeCell ref="K37:K38"/>
  </mergeCells>
  <pageMargins left="0.23622047244094491" right="0.23622047244094491" top="0.55118110236220474" bottom="0.55118110236220474" header="0.11811023622047245" footer="0.11811023622047245"/>
  <pageSetup paperSize="9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D456D1-19D3-42EC-90E8-438866D8CB95}">
  <sheetPr>
    <tabColor rgb="FFFFC000"/>
  </sheetPr>
  <dimension ref="A3:AP41"/>
  <sheetViews>
    <sheetView showGridLines="0" showRowColHeaders="0" rightToLeft="1" zoomScale="90" zoomScaleNormal="90" workbookViewId="0">
      <selection activeCell="A33" sqref="A33"/>
    </sheetView>
  </sheetViews>
  <sheetFormatPr defaultRowHeight="14.25" x14ac:dyDescent="0.2"/>
  <cols>
    <col min="1" max="1" width="30.75" style="2" customWidth="1"/>
    <col min="2" max="2" width="0.375" style="2" customWidth="1"/>
    <col min="3" max="3" width="7.25" style="2" customWidth="1"/>
    <col min="4" max="4" width="7.625" style="2" customWidth="1"/>
    <col min="5" max="5" width="7.125" style="2" customWidth="1"/>
    <col min="6" max="7" width="6.125" style="2" customWidth="1"/>
    <col min="8" max="8" width="7.125" style="2" customWidth="1"/>
    <col min="9" max="10" width="6.125" style="2" customWidth="1"/>
    <col min="11" max="11" width="7.125" style="2" customWidth="1"/>
    <col min="12" max="12" width="6.125" style="2" customWidth="1"/>
    <col min="13" max="13" width="6.875" style="2" customWidth="1"/>
    <col min="14" max="16" width="6.125" style="2" customWidth="1"/>
    <col min="17" max="17" width="7.125" style="2" customWidth="1"/>
    <col min="18" max="19" width="6.125" style="2" customWidth="1"/>
    <col min="20" max="20" width="7.125" style="2" customWidth="1"/>
    <col min="21" max="22" width="6.125" style="2" customWidth="1"/>
    <col min="23" max="23" width="10.25" style="5" customWidth="1"/>
    <col min="24" max="24" width="17.5" style="5" customWidth="1"/>
    <col min="25" max="25" width="11.25" style="5" customWidth="1"/>
    <col min="26" max="26" width="8.625" style="5" customWidth="1"/>
    <col min="27" max="27" width="9.375" style="5" bestFit="1" customWidth="1"/>
    <col min="28" max="35" width="9" style="5"/>
    <col min="36" max="42" width="9" style="2"/>
  </cols>
  <sheetData>
    <row r="3" spans="1:42" ht="15" x14ac:dyDescent="0.2">
      <c r="C3" s="57"/>
      <c r="D3" s="57"/>
      <c r="E3" s="221" t="s">
        <v>0</v>
      </c>
      <c r="F3" s="221"/>
      <c r="G3" s="221"/>
      <c r="H3" s="221"/>
      <c r="I3" s="221"/>
      <c r="J3" s="221"/>
      <c r="K3" s="221"/>
      <c r="L3" s="221"/>
      <c r="M3" s="221"/>
      <c r="N3" s="221"/>
      <c r="O3" s="221"/>
      <c r="P3" s="221"/>
      <c r="Q3" s="221"/>
      <c r="R3" s="221"/>
      <c r="S3" s="221"/>
      <c r="Z3" s="12"/>
    </row>
    <row r="4" spans="1:42" ht="15" x14ac:dyDescent="0.2">
      <c r="C4" s="57"/>
      <c r="D4" s="57"/>
      <c r="E4" s="221" t="str">
        <f>القائمة!C13</f>
        <v>الإدارة العامة للتعليم بمنطقة المدينة المنورة</v>
      </c>
      <c r="F4" s="221"/>
      <c r="G4" s="221"/>
      <c r="H4" s="221"/>
      <c r="I4" s="221"/>
      <c r="J4" s="221"/>
      <c r="K4" s="221"/>
      <c r="L4" s="221"/>
      <c r="M4" s="221"/>
      <c r="N4" s="221"/>
      <c r="O4" s="221"/>
      <c r="P4" s="221"/>
      <c r="Q4" s="221"/>
      <c r="R4" s="221"/>
      <c r="S4" s="221"/>
      <c r="Z4" s="12"/>
    </row>
    <row r="5" spans="1:42" ht="15" x14ac:dyDescent="0.2">
      <c r="C5" s="57"/>
      <c r="D5" s="57"/>
      <c r="E5" s="221" t="str">
        <f>القائمة!B14&amp;القائمة!C14</f>
        <v>مدرسة / الفيصلية الابتدائية</v>
      </c>
      <c r="F5" s="221"/>
      <c r="G5" s="221"/>
      <c r="H5" s="221"/>
      <c r="I5" s="221"/>
      <c r="J5" s="221"/>
      <c r="K5" s="221"/>
      <c r="L5" s="221"/>
      <c r="M5" s="221"/>
      <c r="N5" s="221"/>
      <c r="O5" s="221"/>
      <c r="P5" s="221"/>
      <c r="Q5" s="221"/>
      <c r="R5" s="221"/>
      <c r="S5" s="221"/>
      <c r="Z5" s="12"/>
    </row>
    <row r="6" spans="1:42" ht="5.25" customHeight="1" x14ac:dyDescent="0.2">
      <c r="C6" s="57"/>
      <c r="D6" s="57"/>
      <c r="E6" s="57"/>
      <c r="F6" s="57"/>
      <c r="G6" s="57"/>
      <c r="H6" s="4"/>
      <c r="I6" s="4"/>
      <c r="J6" s="205"/>
      <c r="K6" s="205"/>
      <c r="L6" s="205"/>
      <c r="M6" s="205"/>
      <c r="N6" s="205"/>
      <c r="O6" s="205"/>
      <c r="P6" s="205"/>
      <c r="Q6" s="205"/>
      <c r="Z6" s="12"/>
    </row>
    <row r="7" spans="1:42" ht="18" customHeight="1" x14ac:dyDescent="0.2">
      <c r="C7" s="4"/>
      <c r="D7" s="4"/>
      <c r="E7" s="273" t="s">
        <v>63</v>
      </c>
      <c r="F7" s="273"/>
      <c r="G7" s="273"/>
      <c r="H7" s="273"/>
      <c r="I7" s="273"/>
      <c r="J7" s="273"/>
      <c r="K7" s="273"/>
      <c r="L7" s="273"/>
      <c r="M7" s="273"/>
      <c r="N7" s="273"/>
      <c r="O7" s="273"/>
      <c r="P7" s="273"/>
      <c r="Q7" s="273"/>
      <c r="R7" s="273"/>
      <c r="S7" s="273"/>
      <c r="Z7" s="12"/>
    </row>
    <row r="8" spans="1:42" ht="12" customHeight="1" x14ac:dyDescent="0.2">
      <c r="C8" s="4"/>
      <c r="D8" s="4"/>
      <c r="E8" s="273"/>
      <c r="F8" s="273"/>
      <c r="G8" s="273"/>
      <c r="H8" s="273"/>
      <c r="I8" s="273"/>
      <c r="J8" s="273"/>
      <c r="K8" s="273"/>
      <c r="L8" s="273"/>
      <c r="M8" s="273"/>
      <c r="N8" s="273"/>
      <c r="O8" s="273"/>
      <c r="P8" s="273"/>
      <c r="Q8" s="273"/>
      <c r="R8" s="273"/>
      <c r="S8" s="273"/>
      <c r="Z8" s="12"/>
    </row>
    <row r="9" spans="1:42" s="1" customFormat="1" ht="5.25" customHeight="1" x14ac:dyDescent="0.2">
      <c r="A9" s="4"/>
      <c r="B9" s="4"/>
      <c r="C9" s="4"/>
      <c r="D9" s="215"/>
      <c r="E9" s="215"/>
      <c r="F9" s="215"/>
      <c r="G9" s="215"/>
      <c r="H9" s="211"/>
      <c r="I9" s="211"/>
      <c r="J9" s="211"/>
      <c r="K9" s="211"/>
      <c r="L9" s="211"/>
      <c r="M9" s="211"/>
      <c r="N9" s="211"/>
      <c r="O9" s="211"/>
      <c r="P9" s="211"/>
      <c r="Q9" s="211"/>
      <c r="R9" s="211"/>
      <c r="S9" s="211"/>
      <c r="T9" s="212"/>
      <c r="U9" s="212"/>
      <c r="V9" s="4"/>
      <c r="W9" s="7"/>
      <c r="X9" s="7"/>
      <c r="Y9" s="7"/>
      <c r="Z9" s="12"/>
      <c r="AA9" s="7"/>
      <c r="AB9" s="7"/>
      <c r="AC9" s="7"/>
      <c r="AD9" s="7"/>
      <c r="AE9" s="7"/>
      <c r="AF9" s="7"/>
      <c r="AG9" s="7"/>
      <c r="AH9" s="7"/>
      <c r="AI9" s="7"/>
      <c r="AJ9" s="4"/>
      <c r="AK9" s="4"/>
      <c r="AL9" s="4"/>
      <c r="AM9" s="4"/>
      <c r="AN9" s="4"/>
      <c r="AO9" s="4"/>
      <c r="AP9" s="4"/>
    </row>
    <row r="10" spans="1:42" ht="19.5" customHeight="1" x14ac:dyDescent="0.2">
      <c r="C10" s="58"/>
      <c r="D10" s="58"/>
      <c r="E10" s="58"/>
      <c r="F10" s="59"/>
      <c r="G10" s="59"/>
      <c r="H10" s="270" t="s">
        <v>116</v>
      </c>
      <c r="I10" s="270"/>
      <c r="J10" s="270"/>
      <c r="K10" s="270"/>
      <c r="L10" s="270"/>
      <c r="M10" s="270"/>
      <c r="N10" s="270"/>
      <c r="O10" s="270"/>
      <c r="P10" s="270"/>
      <c r="Q10" s="205"/>
      <c r="R10" s="205"/>
      <c r="S10" s="205"/>
      <c r="T10" s="205"/>
      <c r="U10" s="205"/>
      <c r="V10" s="205"/>
      <c r="Z10" s="12"/>
    </row>
    <row r="11" spans="1:42" ht="14.25" customHeight="1" x14ac:dyDescent="0.2">
      <c r="C11" s="58"/>
      <c r="D11" s="58"/>
      <c r="E11" s="58"/>
      <c r="F11" s="59"/>
      <c r="G11" s="59"/>
      <c r="H11" s="270"/>
      <c r="I11" s="270"/>
      <c r="J11" s="270"/>
      <c r="K11" s="270"/>
      <c r="L11" s="270"/>
      <c r="M11" s="270"/>
      <c r="N11" s="270"/>
      <c r="O11" s="270"/>
      <c r="P11" s="270"/>
      <c r="Q11" s="205"/>
      <c r="R11" s="205"/>
      <c r="S11" s="205"/>
      <c r="T11" s="205"/>
      <c r="U11" s="205"/>
      <c r="V11" s="205"/>
      <c r="X11" s="13"/>
      <c r="Z11" s="12"/>
    </row>
    <row r="12" spans="1:42" ht="17.25" customHeight="1" x14ac:dyDescent="0.2">
      <c r="C12" s="58"/>
      <c r="D12" s="271" t="s">
        <v>64</v>
      </c>
      <c r="E12" s="271"/>
      <c r="F12" s="271"/>
      <c r="G12" s="271"/>
      <c r="H12" s="271"/>
      <c r="I12" s="271"/>
      <c r="J12" s="271"/>
      <c r="K12" s="271"/>
      <c r="L12" s="271"/>
      <c r="M12" s="271"/>
      <c r="N12" s="271"/>
      <c r="O12" s="271"/>
      <c r="P12" s="271"/>
      <c r="Q12" s="271"/>
      <c r="R12" s="271"/>
      <c r="S12" s="271"/>
      <c r="T12" s="271"/>
      <c r="U12" s="60"/>
      <c r="V12" s="60"/>
      <c r="X12" s="13"/>
      <c r="Z12" s="12"/>
    </row>
    <row r="13" spans="1:42" ht="5.25" customHeight="1" x14ac:dyDescent="0.2">
      <c r="C13" s="58"/>
      <c r="D13" s="271"/>
      <c r="E13" s="271"/>
      <c r="F13" s="271"/>
      <c r="G13" s="271"/>
      <c r="H13" s="271"/>
      <c r="I13" s="271"/>
      <c r="J13" s="271"/>
      <c r="K13" s="271"/>
      <c r="L13" s="271"/>
      <c r="M13" s="271"/>
      <c r="N13" s="271"/>
      <c r="O13" s="271"/>
      <c r="P13" s="271"/>
      <c r="Q13" s="271"/>
      <c r="R13" s="271"/>
      <c r="S13" s="271"/>
      <c r="T13" s="271"/>
      <c r="U13" s="60"/>
      <c r="V13" s="60"/>
      <c r="X13" s="14"/>
      <c r="Z13" s="12"/>
    </row>
    <row r="14" spans="1:42" ht="13.5" customHeight="1" x14ac:dyDescent="0.2">
      <c r="C14" s="61"/>
      <c r="D14" s="61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58"/>
      <c r="P14" s="58"/>
      <c r="Q14" s="58"/>
      <c r="R14" s="58"/>
      <c r="S14" s="58"/>
      <c r="T14" s="62"/>
      <c r="U14" s="62"/>
      <c r="V14" s="63"/>
      <c r="X14" s="14"/>
      <c r="Z14" s="12"/>
    </row>
    <row r="15" spans="1:42" ht="13.5" customHeight="1" x14ac:dyDescent="0.2">
      <c r="C15" s="61"/>
      <c r="D15" s="61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62"/>
      <c r="U15" s="62"/>
      <c r="V15" s="63"/>
      <c r="X15" s="14"/>
      <c r="Z15" s="12"/>
    </row>
    <row r="16" spans="1:42" ht="19.5" customHeight="1" x14ac:dyDescent="0.2">
      <c r="C16" s="61"/>
      <c r="D16" s="61"/>
      <c r="E16" s="272" t="s">
        <v>65</v>
      </c>
      <c r="F16" s="272"/>
      <c r="G16" s="272"/>
      <c r="H16" s="250">
        <f>COUNTA(القائمة!E13:E18)</f>
        <v>0</v>
      </c>
      <c r="I16" s="250"/>
      <c r="J16" s="251" t="s">
        <v>66</v>
      </c>
      <c r="K16" s="251"/>
      <c r="L16" s="251"/>
      <c r="M16" s="250">
        <f>SUM(القائمة!F13:F18)</f>
        <v>0</v>
      </c>
      <c r="N16" s="250"/>
      <c r="O16" s="251" t="s">
        <v>67</v>
      </c>
      <c r="P16" s="251"/>
      <c r="Q16" s="251"/>
      <c r="R16" s="274">
        <f>Y22</f>
        <v>0</v>
      </c>
      <c r="S16" s="274"/>
      <c r="T16" s="62"/>
      <c r="U16" s="62"/>
      <c r="V16" s="63"/>
      <c r="X16" s="14"/>
      <c r="Y16" s="5" t="s">
        <v>71</v>
      </c>
      <c r="Z16" s="12" t="s">
        <v>24</v>
      </c>
      <c r="AA16" s="5" t="s">
        <v>55</v>
      </c>
    </row>
    <row r="17" spans="3:29" ht="13.5" customHeight="1" x14ac:dyDescent="0.2">
      <c r="C17" s="61"/>
      <c r="D17" s="61"/>
      <c r="E17" s="272"/>
      <c r="F17" s="272"/>
      <c r="G17" s="272"/>
      <c r="H17" s="250"/>
      <c r="I17" s="250"/>
      <c r="J17" s="251"/>
      <c r="K17" s="251"/>
      <c r="L17" s="251"/>
      <c r="M17" s="250"/>
      <c r="N17" s="250"/>
      <c r="O17" s="251"/>
      <c r="P17" s="251"/>
      <c r="Q17" s="251"/>
      <c r="R17" s="274"/>
      <c r="S17" s="274"/>
      <c r="T17" s="62"/>
      <c r="U17" s="62"/>
      <c r="V17" s="63"/>
      <c r="X17" s="14"/>
      <c r="Y17" s="7" t="s">
        <v>51</v>
      </c>
      <c r="Z17" s="21"/>
      <c r="AA17" s="7"/>
    </row>
    <row r="18" spans="3:29" ht="13.5" customHeight="1" x14ac:dyDescent="0.2">
      <c r="C18" s="61"/>
      <c r="D18" s="61"/>
      <c r="E18" s="64"/>
      <c r="F18" s="64"/>
      <c r="G18" s="64"/>
      <c r="H18" s="64"/>
      <c r="I18" s="64"/>
      <c r="J18" s="64"/>
      <c r="K18" s="64"/>
      <c r="L18" s="64"/>
      <c r="M18" s="64"/>
      <c r="N18" s="64"/>
      <c r="O18" s="64"/>
      <c r="P18" s="64"/>
      <c r="Q18" s="64"/>
      <c r="R18" s="64"/>
      <c r="S18" s="64"/>
      <c r="T18" s="62"/>
      <c r="U18" s="62"/>
      <c r="V18" s="63"/>
      <c r="X18" s="14"/>
      <c r="Y18" s="73">
        <f>'جمادى الأولى'!AB14</f>
        <v>0</v>
      </c>
      <c r="Z18" s="21">
        <f>'جمادى الأولى'!AB16</f>
        <v>0</v>
      </c>
      <c r="AA18" s="74" t="e">
        <f>'جمادى الأولى'!AB20</f>
        <v>#DIV/0!</v>
      </c>
    </row>
    <row r="19" spans="3:29" ht="20.25" customHeight="1" x14ac:dyDescent="0.2">
      <c r="C19" s="61"/>
      <c r="D19" s="61"/>
      <c r="E19" s="251" t="s">
        <v>68</v>
      </c>
      <c r="F19" s="251"/>
      <c r="G19" s="251"/>
      <c r="H19" s="250">
        <f>Z22</f>
        <v>47</v>
      </c>
      <c r="I19" s="250"/>
      <c r="J19" s="251" t="s">
        <v>69</v>
      </c>
      <c r="K19" s="251"/>
      <c r="L19" s="252"/>
      <c r="M19" s="254" t="e">
        <f>100-R19</f>
        <v>#DIV/0!</v>
      </c>
      <c r="N19" s="256" t="s">
        <v>70</v>
      </c>
      <c r="O19" s="253" t="s">
        <v>55</v>
      </c>
      <c r="P19" s="251"/>
      <c r="Q19" s="252"/>
      <c r="R19" s="258" t="e">
        <f>Y32</f>
        <v>#DIV/0!</v>
      </c>
      <c r="S19" s="260" t="s">
        <v>70</v>
      </c>
      <c r="T19" s="62"/>
      <c r="U19" s="62"/>
      <c r="V19" s="63"/>
      <c r="W19" s="15"/>
      <c r="X19" s="16" t="s">
        <v>70</v>
      </c>
      <c r="Y19" s="73">
        <f>'جمادى الآخرى'!AB14</f>
        <v>0</v>
      </c>
      <c r="Z19" s="21">
        <f>'جمادى الآخرى'!AB16</f>
        <v>0</v>
      </c>
      <c r="AA19" s="74" t="e">
        <f>'جمادى الآخرى'!AB20</f>
        <v>#DIV/0!</v>
      </c>
    </row>
    <row r="20" spans="3:29" ht="13.5" customHeight="1" x14ac:dyDescent="0.2">
      <c r="C20" s="61"/>
      <c r="D20" s="61"/>
      <c r="E20" s="251"/>
      <c r="F20" s="251"/>
      <c r="G20" s="251"/>
      <c r="H20" s="250"/>
      <c r="I20" s="250"/>
      <c r="J20" s="251"/>
      <c r="K20" s="251"/>
      <c r="L20" s="252"/>
      <c r="M20" s="255"/>
      <c r="N20" s="257"/>
      <c r="O20" s="253"/>
      <c r="P20" s="251"/>
      <c r="Q20" s="252"/>
      <c r="R20" s="259"/>
      <c r="S20" s="261"/>
      <c r="T20" s="62"/>
      <c r="U20" s="62"/>
      <c r="V20" s="63"/>
      <c r="X20" s="14"/>
      <c r="Y20" s="73">
        <f>رجب!AB14</f>
        <v>0</v>
      </c>
      <c r="Z20" s="21">
        <f>رجب!AB16</f>
        <v>0</v>
      </c>
      <c r="AA20" s="74" t="e">
        <f>رجب!AB20</f>
        <v>#DIV/0!</v>
      </c>
    </row>
    <row r="21" spans="3:29" ht="13.5" customHeight="1" x14ac:dyDescent="0.2">
      <c r="C21" s="61"/>
      <c r="D21" s="266"/>
      <c r="E21" s="266"/>
      <c r="F21" s="266"/>
      <c r="G21" s="263"/>
      <c r="H21" s="263"/>
      <c r="I21" s="264"/>
      <c r="J21" s="264"/>
      <c r="K21" s="264"/>
      <c r="L21" s="265"/>
      <c r="M21" s="265"/>
      <c r="N21" s="265"/>
      <c r="O21" s="265"/>
      <c r="P21" s="265"/>
      <c r="Q21" s="265"/>
      <c r="R21" s="265"/>
      <c r="S21" s="62"/>
      <c r="T21" s="62"/>
      <c r="U21" s="62"/>
      <c r="V21" s="63"/>
      <c r="X21" s="13"/>
      <c r="Y21" s="7">
        <f>شعبان!AB14</f>
        <v>0</v>
      </c>
      <c r="Z21" s="21">
        <f>شعبان!AB16</f>
        <v>47</v>
      </c>
      <c r="AA21" s="74" t="e">
        <f>شعبان!AB20</f>
        <v>#DIV/0!</v>
      </c>
    </row>
    <row r="22" spans="3:29" ht="13.5" customHeight="1" x14ac:dyDescent="0.2">
      <c r="C22" s="61"/>
      <c r="D22" s="266"/>
      <c r="E22" s="266"/>
      <c r="F22" s="266"/>
      <c r="G22" s="263"/>
      <c r="H22" s="263"/>
      <c r="I22" s="264"/>
      <c r="J22" s="264"/>
      <c r="K22" s="264"/>
      <c r="L22" s="265"/>
      <c r="M22" s="265"/>
      <c r="N22" s="265"/>
      <c r="O22" s="265"/>
      <c r="P22" s="265"/>
      <c r="Q22" s="265"/>
      <c r="R22" s="265"/>
      <c r="S22" s="62"/>
      <c r="T22" s="62"/>
      <c r="U22" s="62"/>
      <c r="V22" s="63"/>
      <c r="X22" s="14"/>
      <c r="Y22" s="7">
        <f>SUM(Y18:Y21)</f>
        <v>0</v>
      </c>
      <c r="Z22" s="21">
        <f>SUM(Z18:Z21)</f>
        <v>47</v>
      </c>
      <c r="AA22" s="75" t="e">
        <f>AVERAGE(AA18:AA21)</f>
        <v>#DIV/0!</v>
      </c>
    </row>
    <row r="23" spans="3:29" ht="13.5" customHeight="1" x14ac:dyDescent="0.2">
      <c r="C23" s="61"/>
      <c r="D23" s="266"/>
      <c r="E23" s="266"/>
      <c r="F23" s="266"/>
      <c r="G23" s="263"/>
      <c r="H23" s="263"/>
      <c r="I23" s="65"/>
      <c r="J23" s="65"/>
      <c r="K23" s="65"/>
      <c r="L23" s="63"/>
      <c r="M23" s="62"/>
      <c r="N23" s="62"/>
      <c r="O23" s="62"/>
      <c r="P23" s="62"/>
      <c r="Q23" s="62"/>
      <c r="R23" s="62"/>
      <c r="S23" s="62"/>
      <c r="T23" s="62"/>
      <c r="U23" s="62"/>
      <c r="V23" s="63"/>
      <c r="X23" s="14"/>
      <c r="Z23" s="12"/>
    </row>
    <row r="24" spans="3:29" ht="13.5" customHeight="1" x14ac:dyDescent="0.2">
      <c r="C24" s="61"/>
      <c r="D24" s="266"/>
      <c r="E24" s="266"/>
      <c r="F24" s="266"/>
      <c r="G24" s="263"/>
      <c r="H24" s="263"/>
      <c r="I24" s="65"/>
      <c r="J24" s="65"/>
      <c r="K24" s="65"/>
      <c r="L24" s="63"/>
      <c r="M24" s="62"/>
      <c r="N24" s="62"/>
      <c r="O24" s="62"/>
      <c r="P24" s="62"/>
      <c r="Q24" s="62"/>
      <c r="R24" s="62"/>
      <c r="S24" s="62"/>
      <c r="T24" s="62"/>
      <c r="U24" s="62"/>
      <c r="V24" s="63"/>
      <c r="X24" s="14"/>
      <c r="Z24" s="12"/>
    </row>
    <row r="25" spans="3:29" ht="13.5" customHeight="1" x14ac:dyDescent="0.2">
      <c r="C25" s="61"/>
      <c r="D25" s="266"/>
      <c r="E25" s="266"/>
      <c r="F25" s="266"/>
      <c r="G25" s="263"/>
      <c r="H25" s="263"/>
      <c r="I25" s="65"/>
      <c r="J25" s="65"/>
      <c r="K25" s="65"/>
      <c r="L25" s="63"/>
      <c r="M25" s="62"/>
      <c r="N25" s="62"/>
      <c r="O25" s="62"/>
      <c r="P25" s="62"/>
      <c r="Q25" s="62"/>
      <c r="R25" s="62"/>
      <c r="S25" s="62"/>
      <c r="T25" s="62"/>
      <c r="U25" s="62"/>
      <c r="V25" s="63"/>
      <c r="X25" s="18"/>
    </row>
    <row r="26" spans="3:29" ht="13.5" customHeight="1" x14ac:dyDescent="0.2">
      <c r="C26" s="61"/>
      <c r="D26" s="266"/>
      <c r="E26" s="266"/>
      <c r="F26" s="266"/>
      <c r="G26" s="263"/>
      <c r="H26" s="263"/>
      <c r="I26" s="65"/>
      <c r="J26" s="65"/>
      <c r="K26" s="65"/>
      <c r="L26" s="63"/>
      <c r="M26" s="62"/>
      <c r="N26" s="62"/>
      <c r="O26" s="62"/>
      <c r="P26" s="62"/>
      <c r="Q26" s="62"/>
      <c r="R26" s="62"/>
      <c r="S26" s="62"/>
      <c r="T26" s="62"/>
      <c r="U26" s="62"/>
      <c r="V26" s="63"/>
      <c r="X26" s="16" t="s">
        <v>51</v>
      </c>
    </row>
    <row r="27" spans="3:29" ht="13.5" customHeight="1" x14ac:dyDescent="0.2">
      <c r="C27" s="61"/>
      <c r="D27" s="266"/>
      <c r="E27" s="266"/>
      <c r="F27" s="266"/>
      <c r="G27" s="263"/>
      <c r="H27" s="263"/>
      <c r="I27" s="65"/>
      <c r="J27" s="65"/>
      <c r="K27" s="65"/>
      <c r="L27" s="63"/>
      <c r="M27" s="62"/>
      <c r="N27" s="62"/>
      <c r="O27" s="62"/>
      <c r="P27" s="62"/>
      <c r="Q27" s="62"/>
      <c r="R27" s="62"/>
      <c r="S27" s="62"/>
      <c r="T27" s="62"/>
      <c r="U27" s="62"/>
      <c r="V27" s="63"/>
      <c r="X27" s="17" t="s">
        <v>54</v>
      </c>
    </row>
    <row r="28" spans="3:29" ht="13.5" customHeight="1" x14ac:dyDescent="0.2">
      <c r="C28" s="61"/>
      <c r="D28" s="266"/>
      <c r="E28" s="266"/>
      <c r="F28" s="266"/>
      <c r="G28" s="263"/>
      <c r="H28" s="263"/>
      <c r="I28" s="65"/>
      <c r="J28" s="65"/>
      <c r="K28" s="65"/>
      <c r="L28" s="63"/>
      <c r="M28" s="62"/>
      <c r="N28" s="62"/>
      <c r="O28" s="62"/>
      <c r="P28" s="62"/>
      <c r="Q28" s="62"/>
      <c r="R28" s="62"/>
      <c r="S28" s="62"/>
      <c r="T28" s="62"/>
      <c r="U28" s="62"/>
      <c r="V28" s="63"/>
      <c r="X28" s="19">
        <f>'جمادى الأولى'!AB18</f>
        <v>0</v>
      </c>
    </row>
    <row r="29" spans="3:29" ht="13.5" customHeight="1" x14ac:dyDescent="0.2">
      <c r="C29" s="61"/>
      <c r="D29" s="266"/>
      <c r="E29" s="266"/>
      <c r="F29" s="266"/>
      <c r="G29" s="262"/>
      <c r="H29" s="262"/>
      <c r="I29" s="65"/>
      <c r="J29" s="65"/>
      <c r="K29" s="65"/>
      <c r="L29" s="63"/>
      <c r="M29" s="62"/>
      <c r="N29" s="62"/>
      <c r="O29" s="62"/>
      <c r="P29" s="62"/>
      <c r="Q29" s="62"/>
      <c r="R29" s="62"/>
      <c r="S29" s="62"/>
      <c r="T29" s="62"/>
      <c r="U29" s="62"/>
      <c r="V29" s="63"/>
      <c r="X29" s="17">
        <f>'جمادى الآخرى'!AB18</f>
        <v>0</v>
      </c>
    </row>
    <row r="30" spans="3:29" ht="13.5" customHeight="1" x14ac:dyDescent="0.2">
      <c r="C30" s="61"/>
      <c r="D30" s="266"/>
      <c r="E30" s="266"/>
      <c r="F30" s="266"/>
      <c r="G30" s="262"/>
      <c r="H30" s="262"/>
      <c r="I30" s="65"/>
      <c r="J30" s="65"/>
      <c r="K30" s="65"/>
      <c r="L30" s="63"/>
      <c r="M30" s="62"/>
      <c r="N30" s="62"/>
      <c r="O30" s="62"/>
      <c r="P30" s="62"/>
      <c r="Q30" s="62"/>
      <c r="R30" s="62"/>
      <c r="S30" s="62"/>
      <c r="T30" s="62"/>
      <c r="U30" s="62"/>
      <c r="V30" s="63"/>
      <c r="X30" s="20">
        <f>رجب!AB18</f>
        <v>0</v>
      </c>
    </row>
    <row r="31" spans="3:29" ht="13.5" customHeight="1" x14ac:dyDescent="0.2">
      <c r="C31" s="61"/>
      <c r="D31" s="266"/>
      <c r="E31" s="266"/>
      <c r="F31" s="266"/>
      <c r="G31" s="262"/>
      <c r="H31" s="263"/>
      <c r="I31" s="65"/>
      <c r="J31" s="65"/>
      <c r="K31" s="65"/>
      <c r="L31" s="63"/>
      <c r="M31" s="62"/>
      <c r="N31" s="62"/>
      <c r="O31" s="62"/>
      <c r="P31" s="62"/>
      <c r="Q31" s="62"/>
      <c r="R31" s="62"/>
      <c r="S31" s="62"/>
      <c r="T31" s="62"/>
      <c r="U31" s="62"/>
      <c r="V31" s="63"/>
      <c r="X31" s="7">
        <f>شعبان!AB18</f>
        <v>0</v>
      </c>
    </row>
    <row r="32" spans="3:29" ht="13.5" customHeight="1" x14ac:dyDescent="0.2">
      <c r="C32" s="61"/>
      <c r="D32" s="266"/>
      <c r="E32" s="266"/>
      <c r="F32" s="266"/>
      <c r="G32" s="263"/>
      <c r="H32" s="263"/>
      <c r="I32" s="65"/>
      <c r="J32" s="65"/>
      <c r="K32" s="65"/>
      <c r="L32" s="63"/>
      <c r="M32" s="62"/>
      <c r="N32" s="62"/>
      <c r="O32" s="62"/>
      <c r="P32" s="62"/>
      <c r="Q32" s="62"/>
      <c r="R32" s="62"/>
      <c r="S32" s="62"/>
      <c r="T32" s="62"/>
      <c r="U32" s="62"/>
      <c r="V32" s="63"/>
      <c r="X32" s="11">
        <f>SUM(X28:X31)</f>
        <v>0</v>
      </c>
      <c r="Y32" s="76" t="e">
        <f>Z22*100/X32</f>
        <v>#DIV/0!</v>
      </c>
      <c r="Z32" s="9"/>
      <c r="AA32" s="9"/>
      <c r="AB32" s="9"/>
      <c r="AC32" s="9"/>
    </row>
    <row r="33" spans="3:29" ht="13.5" customHeight="1" x14ac:dyDescent="0.2">
      <c r="C33" s="61"/>
      <c r="D33" s="61"/>
      <c r="E33" s="61"/>
      <c r="F33" s="63"/>
      <c r="G33" s="66"/>
      <c r="H33" s="67"/>
      <c r="I33" s="63"/>
      <c r="J33" s="63"/>
      <c r="K33" s="67"/>
      <c r="L33" s="63"/>
      <c r="M33" s="63"/>
      <c r="N33" s="68"/>
      <c r="O33" s="63"/>
      <c r="P33" s="63"/>
      <c r="Q33" s="68"/>
      <c r="R33" s="69"/>
      <c r="S33" s="69"/>
      <c r="T33" s="68"/>
      <c r="U33" s="63"/>
      <c r="V33" s="63"/>
      <c r="W33" s="21"/>
      <c r="X33" s="11"/>
      <c r="Y33" s="11"/>
      <c r="Z33" s="11"/>
      <c r="AA33" s="11"/>
      <c r="AB33" s="11"/>
      <c r="AC33" s="11"/>
    </row>
    <row r="34" spans="3:29" ht="13.5" customHeight="1" x14ac:dyDescent="0.2">
      <c r="C34" s="61"/>
      <c r="D34" s="61"/>
      <c r="E34" s="61"/>
      <c r="F34" s="63"/>
      <c r="G34" s="66"/>
      <c r="H34" s="67"/>
      <c r="I34" s="63"/>
      <c r="J34" s="63"/>
      <c r="K34" s="67"/>
      <c r="L34" s="63"/>
      <c r="M34" s="63"/>
      <c r="N34" s="68"/>
      <c r="O34" s="63"/>
      <c r="P34" s="63"/>
      <c r="Q34" s="68"/>
      <c r="R34" s="69"/>
      <c r="S34" s="69"/>
      <c r="T34" s="68"/>
      <c r="U34" s="63"/>
      <c r="V34" s="63"/>
      <c r="W34" s="21"/>
      <c r="X34" s="9"/>
      <c r="Y34" s="9"/>
      <c r="Z34" s="9"/>
      <c r="AA34" s="11"/>
      <c r="AB34" s="11"/>
      <c r="AC34" s="11"/>
    </row>
    <row r="35" spans="3:29" ht="13.5" customHeight="1" x14ac:dyDescent="0.2">
      <c r="C35" s="61"/>
      <c r="D35" s="61"/>
      <c r="E35" s="61"/>
      <c r="F35" s="63"/>
      <c r="G35" s="66"/>
      <c r="H35" s="67"/>
      <c r="I35" s="63"/>
      <c r="J35" s="63"/>
      <c r="K35" s="67"/>
      <c r="L35" s="63"/>
      <c r="M35" s="63"/>
      <c r="N35" s="68"/>
      <c r="O35" s="63"/>
      <c r="P35" s="63"/>
      <c r="Q35" s="68"/>
      <c r="R35" s="69"/>
      <c r="S35" s="69"/>
      <c r="T35" s="68"/>
      <c r="U35" s="63"/>
      <c r="V35" s="63"/>
      <c r="W35" s="21"/>
      <c r="X35" s="9"/>
      <c r="Y35" s="9"/>
      <c r="Z35" s="9"/>
      <c r="AA35" s="9"/>
      <c r="AB35" s="9"/>
      <c r="AC35" s="9"/>
    </row>
    <row r="36" spans="3:29" ht="13.5" customHeight="1" x14ac:dyDescent="0.2">
      <c r="C36" s="61"/>
      <c r="D36" s="61"/>
      <c r="E36" s="61"/>
      <c r="F36" s="63"/>
      <c r="G36" s="66"/>
      <c r="H36" s="67"/>
      <c r="I36" s="63"/>
      <c r="J36" s="63"/>
      <c r="K36" s="67"/>
      <c r="L36" s="63"/>
      <c r="M36" s="63"/>
      <c r="N36" s="68"/>
      <c r="O36" s="63"/>
      <c r="P36" s="63"/>
      <c r="Q36" s="68"/>
      <c r="R36" s="69"/>
      <c r="S36" s="69"/>
      <c r="T36" s="68"/>
      <c r="U36" s="63"/>
      <c r="V36" s="63"/>
      <c r="W36" s="21"/>
      <c r="X36" s="10"/>
      <c r="Y36" s="10"/>
      <c r="Z36" s="10"/>
      <c r="AA36" s="10"/>
      <c r="AB36" s="10"/>
      <c r="AC36" s="10"/>
    </row>
    <row r="37" spans="3:29" ht="9" customHeight="1" x14ac:dyDescent="0.2">
      <c r="C37" s="267"/>
      <c r="D37" s="267"/>
      <c r="E37" s="269"/>
      <c r="F37" s="268"/>
      <c r="G37" s="268"/>
      <c r="H37" s="269"/>
      <c r="I37" s="268"/>
      <c r="J37" s="268"/>
      <c r="K37" s="269"/>
      <c r="L37" s="268"/>
      <c r="M37" s="268"/>
      <c r="N37" s="269"/>
      <c r="O37" s="268"/>
      <c r="P37" s="268"/>
      <c r="Q37" s="269"/>
      <c r="R37" s="268"/>
      <c r="S37" s="268"/>
      <c r="T37" s="269"/>
      <c r="U37" s="268"/>
      <c r="V37" s="268"/>
    </row>
    <row r="38" spans="3:29" ht="6" customHeight="1" x14ac:dyDescent="0.2">
      <c r="C38" s="267"/>
      <c r="D38" s="267"/>
      <c r="E38" s="269"/>
      <c r="F38" s="268"/>
      <c r="G38" s="268"/>
      <c r="H38" s="269"/>
      <c r="I38" s="268"/>
      <c r="J38" s="269"/>
      <c r="K38" s="269"/>
      <c r="L38" s="268"/>
      <c r="M38" s="269"/>
      <c r="N38" s="269"/>
      <c r="O38" s="268"/>
      <c r="P38" s="269"/>
      <c r="Q38" s="269"/>
      <c r="R38" s="268"/>
      <c r="S38" s="269"/>
      <c r="T38" s="269"/>
      <c r="U38" s="268"/>
      <c r="V38" s="269"/>
    </row>
    <row r="39" spans="3:29" ht="20.100000000000001" customHeight="1" x14ac:dyDescent="0.2">
      <c r="C39" s="70"/>
      <c r="D39" s="70"/>
      <c r="E39" s="249" t="str">
        <f>القائمة!B15</f>
        <v>مسؤول الغياب</v>
      </c>
      <c r="F39" s="249"/>
      <c r="G39" s="249"/>
      <c r="H39" s="249"/>
      <c r="I39" s="249"/>
      <c r="J39" s="249"/>
      <c r="K39" s="71"/>
      <c r="L39" s="71"/>
      <c r="M39" s="71"/>
      <c r="N39" s="249" t="str">
        <f>القائمة!B16</f>
        <v>مدير المدرسة</v>
      </c>
      <c r="O39" s="249"/>
      <c r="P39" s="249"/>
      <c r="Q39" s="249"/>
      <c r="R39" s="249"/>
      <c r="S39" s="71"/>
      <c r="T39" s="72"/>
      <c r="U39" s="70"/>
      <c r="V39" s="70"/>
    </row>
    <row r="40" spans="3:29" ht="20.100000000000001" customHeight="1" x14ac:dyDescent="0.2">
      <c r="C40" s="70"/>
      <c r="D40" s="70"/>
      <c r="E40" s="249" t="str">
        <f>القائمة!C15</f>
        <v>أ. سفيان بن عيد الصاعدي</v>
      </c>
      <c r="F40" s="249"/>
      <c r="G40" s="249"/>
      <c r="H40" s="249"/>
      <c r="I40" s="249"/>
      <c r="J40" s="249"/>
      <c r="K40" s="71"/>
      <c r="L40" s="71"/>
      <c r="M40" s="71"/>
      <c r="N40" s="249" t="str">
        <f>القائمة!C16</f>
        <v>قناة التليجرام / سفيان الصاعدي</v>
      </c>
      <c r="O40" s="249"/>
      <c r="P40" s="249"/>
      <c r="Q40" s="249"/>
      <c r="R40" s="249"/>
      <c r="S40" s="71"/>
      <c r="T40" s="72"/>
      <c r="U40" s="70"/>
      <c r="V40" s="70"/>
    </row>
    <row r="41" spans="3:29" ht="13.5" customHeight="1" x14ac:dyDescent="0.2">
      <c r="C41" s="70"/>
      <c r="D41" s="70"/>
      <c r="E41" s="189"/>
      <c r="F41" s="189"/>
      <c r="G41" s="189"/>
      <c r="H41" s="189"/>
      <c r="I41" s="189"/>
      <c r="J41" s="189"/>
      <c r="K41" s="70"/>
      <c r="L41" s="70"/>
      <c r="M41" s="70"/>
      <c r="N41" s="70"/>
      <c r="O41" s="70"/>
      <c r="P41" s="72"/>
      <c r="Q41" s="72"/>
      <c r="R41" s="72"/>
      <c r="S41" s="72"/>
      <c r="T41" s="72"/>
      <c r="U41" s="70"/>
      <c r="V41" s="70"/>
    </row>
  </sheetData>
  <sheetProtection algorithmName="SHA-512" hashValue="GhQvDRHEGwmJfE+3nXhbsPlHycG2Ey9i6iQ37FT3AAF2cSqI8xqWOEXw/dkrBEOR8A9KDbX3aLEiP3sR7enDpw==" saltValue="nux9Gaz4Jnb4fcjsFVwE+g==" spinCount="100000" sheet="1" objects="1" scenarios="1" selectLockedCells="1" selectUnlockedCells="1"/>
  <mergeCells count="71">
    <mergeCell ref="D9:G9"/>
    <mergeCell ref="H9:I9"/>
    <mergeCell ref="J9:K9"/>
    <mergeCell ref="L9:M9"/>
    <mergeCell ref="N9:O9"/>
    <mergeCell ref="E3:S3"/>
    <mergeCell ref="E4:S4"/>
    <mergeCell ref="E5:S5"/>
    <mergeCell ref="J6:Q6"/>
    <mergeCell ref="E7:S8"/>
    <mergeCell ref="P9:Q9"/>
    <mergeCell ref="R9:S9"/>
    <mergeCell ref="T9:U9"/>
    <mergeCell ref="H10:P11"/>
    <mergeCell ref="Q10:S11"/>
    <mergeCell ref="T10:V11"/>
    <mergeCell ref="D12:T13"/>
    <mergeCell ref="E16:G17"/>
    <mergeCell ref="H16:I17"/>
    <mergeCell ref="J16:L17"/>
    <mergeCell ref="M16:N17"/>
    <mergeCell ref="O16:Q17"/>
    <mergeCell ref="R16:S17"/>
    <mergeCell ref="R19:R20"/>
    <mergeCell ref="S19:S20"/>
    <mergeCell ref="D21:F22"/>
    <mergeCell ref="G21:H22"/>
    <mergeCell ref="I21:K22"/>
    <mergeCell ref="L21:M22"/>
    <mergeCell ref="N21:P22"/>
    <mergeCell ref="Q21:R22"/>
    <mergeCell ref="E19:G20"/>
    <mergeCell ref="H19:I20"/>
    <mergeCell ref="J19:L20"/>
    <mergeCell ref="M19:M20"/>
    <mergeCell ref="N19:N20"/>
    <mergeCell ref="O19:Q20"/>
    <mergeCell ref="D23:F24"/>
    <mergeCell ref="G23:H24"/>
    <mergeCell ref="D25:F26"/>
    <mergeCell ref="G25:H26"/>
    <mergeCell ref="D27:F28"/>
    <mergeCell ref="G27:H28"/>
    <mergeCell ref="L37:L38"/>
    <mergeCell ref="M37:M38"/>
    <mergeCell ref="N37:N38"/>
    <mergeCell ref="D29:F30"/>
    <mergeCell ref="G29:H30"/>
    <mergeCell ref="D31:F32"/>
    <mergeCell ref="G31:H32"/>
    <mergeCell ref="C37:D38"/>
    <mergeCell ref="E37:E38"/>
    <mergeCell ref="F37:F38"/>
    <mergeCell ref="G37:G38"/>
    <mergeCell ref="H37:H38"/>
    <mergeCell ref="E41:J41"/>
    <mergeCell ref="U37:U38"/>
    <mergeCell ref="V37:V38"/>
    <mergeCell ref="E39:J39"/>
    <mergeCell ref="N39:R39"/>
    <mergeCell ref="E40:J40"/>
    <mergeCell ref="N40:R40"/>
    <mergeCell ref="O37:O38"/>
    <mergeCell ref="P37:P38"/>
    <mergeCell ref="Q37:Q38"/>
    <mergeCell ref="R37:R38"/>
    <mergeCell ref="S37:S38"/>
    <mergeCell ref="T37:T38"/>
    <mergeCell ref="I37:I38"/>
    <mergeCell ref="J37:J38"/>
    <mergeCell ref="K37:K38"/>
  </mergeCells>
  <pageMargins left="0.23622047244094491" right="0.23622047244094491" top="0.55118110236220474" bottom="0.55118110236220474" header="0.11811023622047245" footer="0.11811023622047245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EE1407-72E7-45C7-BE49-0E5E97EDF00B}">
  <sheetPr>
    <tabColor rgb="FFFFFF00"/>
  </sheetPr>
  <dimension ref="A3:AN41"/>
  <sheetViews>
    <sheetView showGridLines="0" showRowColHeaders="0" rightToLeft="1" topLeftCell="A2" zoomScaleNormal="100" workbookViewId="0">
      <selection activeCell="A23" sqref="A23"/>
    </sheetView>
  </sheetViews>
  <sheetFormatPr defaultRowHeight="14.25" x14ac:dyDescent="0.2"/>
  <cols>
    <col min="1" max="1" width="17.375" style="2" customWidth="1"/>
    <col min="2" max="2" width="0.375" style="2" customWidth="1"/>
    <col min="3" max="3" width="7.5" style="2" customWidth="1"/>
    <col min="4" max="4" width="7.625" style="2" customWidth="1"/>
    <col min="5" max="5" width="7.125" style="2" customWidth="1"/>
    <col min="6" max="7" width="5.125" style="2" customWidth="1"/>
    <col min="8" max="8" width="7.125" style="2" customWidth="1"/>
    <col min="9" max="10" width="5.125" style="2" customWidth="1"/>
    <col min="11" max="11" width="7.125" style="2" customWidth="1"/>
    <col min="12" max="13" width="5.125" style="2" customWidth="1"/>
    <col min="14" max="14" width="7.125" style="2" customWidth="1"/>
    <col min="15" max="16" width="5.125" style="2" customWidth="1"/>
    <col min="17" max="17" width="7.125" style="2" customWidth="1"/>
    <col min="18" max="19" width="5.125" style="2" customWidth="1"/>
    <col min="20" max="20" width="7.125" style="2" customWidth="1"/>
    <col min="21" max="22" width="5.125" style="2" customWidth="1"/>
    <col min="23" max="24" width="5.75" style="2" customWidth="1"/>
    <col min="25" max="25" width="5.75" style="5" customWidth="1"/>
    <col min="26" max="26" width="11.875" style="5" customWidth="1"/>
    <col min="27" max="27" width="10.25" style="5" customWidth="1"/>
    <col min="28" max="28" width="11.5" style="5" customWidth="1"/>
    <col min="29" max="29" width="9" style="5"/>
    <col min="30" max="30" width="8.625" style="5" customWidth="1"/>
    <col min="31" max="35" width="9" style="5"/>
    <col min="36" max="40" width="9" style="2"/>
  </cols>
  <sheetData>
    <row r="3" spans="1:40" ht="15" customHeight="1" x14ac:dyDescent="0.2">
      <c r="C3" s="150" t="s">
        <v>0</v>
      </c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  <c r="O3" s="150"/>
      <c r="P3" s="150"/>
      <c r="Q3" s="150"/>
      <c r="R3" s="150"/>
      <c r="S3" s="150"/>
      <c r="T3" s="150"/>
      <c r="U3" s="150"/>
      <c r="V3" s="150"/>
      <c r="W3" s="150"/>
      <c r="X3" s="150"/>
      <c r="AD3" s="12" t="s">
        <v>2</v>
      </c>
    </row>
    <row r="4" spans="1:40" ht="15" customHeight="1" x14ac:dyDescent="0.2">
      <c r="C4" s="150"/>
      <c r="D4" s="150"/>
      <c r="E4" s="150"/>
      <c r="F4" s="150"/>
      <c r="G4" s="150"/>
      <c r="H4" s="150"/>
      <c r="I4" s="150"/>
      <c r="J4" s="150"/>
      <c r="K4" s="150"/>
      <c r="L4" s="150"/>
      <c r="M4" s="150"/>
      <c r="N4" s="150"/>
      <c r="O4" s="150"/>
      <c r="P4" s="150"/>
      <c r="Q4" s="150"/>
      <c r="R4" s="150"/>
      <c r="S4" s="150"/>
      <c r="T4" s="150"/>
      <c r="U4" s="150"/>
      <c r="V4" s="150"/>
      <c r="W4" s="150"/>
      <c r="X4" s="150"/>
      <c r="AD4" s="12" t="s">
        <v>3</v>
      </c>
    </row>
    <row r="5" spans="1:40" ht="15" customHeight="1" x14ac:dyDescent="0.2">
      <c r="C5" s="150"/>
      <c r="D5" s="150"/>
      <c r="E5" s="150"/>
      <c r="F5" s="150"/>
      <c r="G5" s="150"/>
      <c r="H5" s="150"/>
      <c r="I5" s="150"/>
      <c r="J5" s="150"/>
      <c r="K5" s="150"/>
      <c r="L5" s="150"/>
      <c r="M5" s="150"/>
      <c r="N5" s="150"/>
      <c r="O5" s="150"/>
      <c r="P5" s="150"/>
      <c r="Q5" s="150"/>
      <c r="R5" s="150"/>
      <c r="S5" s="150"/>
      <c r="T5" s="150"/>
      <c r="U5" s="150"/>
      <c r="V5" s="150"/>
      <c r="W5" s="150"/>
      <c r="X5" s="150"/>
      <c r="AD5" s="12" t="s">
        <v>4</v>
      </c>
    </row>
    <row r="6" spans="1:40" ht="5.25" customHeight="1" x14ac:dyDescent="0.2">
      <c r="C6" s="150"/>
      <c r="D6" s="150"/>
      <c r="E6" s="150"/>
      <c r="F6" s="150"/>
      <c r="G6" s="150"/>
      <c r="H6" s="150"/>
      <c r="I6" s="150"/>
      <c r="J6" s="150"/>
      <c r="K6" s="150"/>
      <c r="L6" s="150"/>
      <c r="M6" s="150"/>
      <c r="N6" s="150"/>
      <c r="O6" s="150"/>
      <c r="P6" s="150"/>
      <c r="Q6" s="150"/>
      <c r="R6" s="150"/>
      <c r="S6" s="150"/>
      <c r="T6" s="150"/>
      <c r="U6" s="150"/>
      <c r="V6" s="150"/>
      <c r="W6" s="150"/>
      <c r="X6" s="150"/>
      <c r="AD6" s="12" t="s">
        <v>5</v>
      </c>
    </row>
    <row r="7" spans="1:40" ht="9" customHeight="1" x14ac:dyDescent="0.2">
      <c r="C7" s="150"/>
      <c r="D7" s="150"/>
      <c r="E7" s="150"/>
      <c r="F7" s="150"/>
      <c r="G7" s="150"/>
      <c r="H7" s="150"/>
      <c r="I7" s="150"/>
      <c r="J7" s="150"/>
      <c r="K7" s="150"/>
      <c r="L7" s="150"/>
      <c r="M7" s="150"/>
      <c r="N7" s="150"/>
      <c r="O7" s="150"/>
      <c r="P7" s="150"/>
      <c r="Q7" s="150"/>
      <c r="R7" s="150"/>
      <c r="S7" s="150"/>
      <c r="T7" s="150"/>
      <c r="U7" s="150"/>
      <c r="V7" s="150"/>
      <c r="W7" s="150"/>
      <c r="X7" s="150"/>
      <c r="AD7" s="12" t="s">
        <v>6</v>
      </c>
    </row>
    <row r="8" spans="1:40" ht="12" customHeight="1" x14ac:dyDescent="0.2">
      <c r="C8" s="151" t="str">
        <f>القائمة!C13</f>
        <v>الإدارة العامة للتعليم بمنطقة المدينة المنورة</v>
      </c>
      <c r="D8" s="151"/>
      <c r="E8" s="151"/>
      <c r="F8" s="151"/>
      <c r="G8" s="151"/>
      <c r="H8" s="151"/>
      <c r="I8" s="151"/>
      <c r="J8" s="151"/>
      <c r="K8" s="151"/>
      <c r="L8" s="151"/>
      <c r="M8" s="151"/>
      <c r="N8" s="151"/>
      <c r="O8" s="151"/>
      <c r="P8" s="151"/>
      <c r="Q8" s="151"/>
      <c r="R8" s="151"/>
      <c r="S8" s="151"/>
      <c r="T8" s="151"/>
      <c r="U8" s="151"/>
      <c r="V8" s="151"/>
      <c r="W8" s="151"/>
      <c r="X8" s="151"/>
      <c r="AD8" s="12" t="s">
        <v>7</v>
      </c>
    </row>
    <row r="9" spans="1:40" s="1" customFormat="1" ht="5.25" customHeight="1" x14ac:dyDescent="0.2">
      <c r="A9" s="4"/>
      <c r="B9" s="4"/>
      <c r="C9" s="151"/>
      <c r="D9" s="151"/>
      <c r="E9" s="151"/>
      <c r="F9" s="151"/>
      <c r="G9" s="151"/>
      <c r="H9" s="151"/>
      <c r="I9" s="151"/>
      <c r="J9" s="151"/>
      <c r="K9" s="151"/>
      <c r="L9" s="151"/>
      <c r="M9" s="151"/>
      <c r="N9" s="151"/>
      <c r="O9" s="151"/>
      <c r="P9" s="151"/>
      <c r="Q9" s="151"/>
      <c r="R9" s="151"/>
      <c r="S9" s="151"/>
      <c r="T9" s="151"/>
      <c r="U9" s="151"/>
      <c r="V9" s="151"/>
      <c r="W9" s="151"/>
      <c r="X9" s="151"/>
      <c r="Y9" s="7"/>
      <c r="Z9" s="5"/>
      <c r="AA9" s="7"/>
      <c r="AB9" s="7"/>
      <c r="AC9" s="7"/>
      <c r="AD9" s="12" t="s">
        <v>26</v>
      </c>
      <c r="AE9" s="7"/>
      <c r="AF9" s="7"/>
      <c r="AG9" s="7"/>
      <c r="AH9" s="7"/>
      <c r="AI9" s="7"/>
      <c r="AJ9" s="4"/>
      <c r="AK9" s="4"/>
      <c r="AL9" s="4"/>
      <c r="AM9" s="4"/>
      <c r="AN9" s="4"/>
    </row>
    <row r="10" spans="1:40" ht="19.5" customHeight="1" x14ac:dyDescent="0.2">
      <c r="C10" s="151"/>
      <c r="D10" s="151"/>
      <c r="E10" s="151"/>
      <c r="F10" s="151"/>
      <c r="G10" s="151"/>
      <c r="H10" s="151"/>
      <c r="I10" s="151"/>
      <c r="J10" s="151"/>
      <c r="K10" s="151"/>
      <c r="L10" s="151"/>
      <c r="M10" s="151"/>
      <c r="N10" s="151"/>
      <c r="O10" s="151"/>
      <c r="P10" s="151"/>
      <c r="Q10" s="151"/>
      <c r="R10" s="151"/>
      <c r="S10" s="151"/>
      <c r="T10" s="151"/>
      <c r="U10" s="151"/>
      <c r="V10" s="151"/>
      <c r="W10" s="151"/>
      <c r="X10" s="151"/>
      <c r="Y10" s="35"/>
      <c r="AD10" s="12" t="s">
        <v>8</v>
      </c>
    </row>
    <row r="11" spans="1:40" ht="19.5" customHeight="1" x14ac:dyDescent="0.2">
      <c r="C11" s="152" t="str">
        <f>القائمة!B14&amp;القائمة!C14</f>
        <v>مدرسة / الفيصلية الابتدائية</v>
      </c>
      <c r="D11" s="152"/>
      <c r="E11" s="152"/>
      <c r="F11" s="152"/>
      <c r="G11" s="152"/>
      <c r="H11" s="152"/>
      <c r="I11" s="152"/>
      <c r="J11" s="152"/>
      <c r="K11" s="152"/>
      <c r="L11" s="152"/>
      <c r="M11" s="152"/>
      <c r="N11" s="152"/>
      <c r="O11" s="152"/>
      <c r="P11" s="152"/>
      <c r="Q11" s="152"/>
      <c r="R11" s="152"/>
      <c r="S11" s="152"/>
      <c r="T11" s="152"/>
      <c r="U11" s="152"/>
      <c r="V11" s="152"/>
      <c r="W11" s="152"/>
      <c r="X11" s="152"/>
      <c r="Y11" s="36"/>
      <c r="AB11" s="14" t="s">
        <v>51</v>
      </c>
      <c r="AD11" s="12"/>
    </row>
    <row r="12" spans="1:40" ht="15.75" customHeight="1" x14ac:dyDescent="0.2">
      <c r="C12" s="152"/>
      <c r="D12" s="152"/>
      <c r="E12" s="152"/>
      <c r="F12" s="152"/>
      <c r="G12" s="152"/>
      <c r="H12" s="152"/>
      <c r="I12" s="152"/>
      <c r="J12" s="152"/>
      <c r="K12" s="152"/>
      <c r="L12" s="152"/>
      <c r="M12" s="152"/>
      <c r="N12" s="152"/>
      <c r="O12" s="152"/>
      <c r="P12" s="152"/>
      <c r="Q12" s="152"/>
      <c r="R12" s="152"/>
      <c r="S12" s="152"/>
      <c r="T12" s="152"/>
      <c r="U12" s="152"/>
      <c r="V12" s="152"/>
      <c r="W12" s="152"/>
      <c r="X12" s="152"/>
      <c r="Y12" s="37"/>
      <c r="AB12" s="14">
        <f>SUM(G11,J11,M11,P11,S11,V11)</f>
        <v>0</v>
      </c>
      <c r="AD12" s="12" t="s">
        <v>9</v>
      </c>
    </row>
    <row r="13" spans="1:40" ht="13.7" customHeight="1" x14ac:dyDescent="0.2">
      <c r="C13" s="153" t="s">
        <v>179</v>
      </c>
      <c r="D13" s="153"/>
      <c r="E13" s="153"/>
      <c r="F13" s="153"/>
      <c r="G13" s="153"/>
      <c r="H13" s="153"/>
      <c r="I13" s="153"/>
      <c r="J13" s="153"/>
      <c r="K13" s="153"/>
      <c r="L13" s="153"/>
      <c r="M13" s="153"/>
      <c r="N13" s="153"/>
      <c r="O13" s="153"/>
      <c r="P13" s="153"/>
      <c r="Q13" s="153"/>
      <c r="R13" s="153"/>
      <c r="S13" s="153"/>
      <c r="T13" s="153"/>
      <c r="U13" s="153"/>
      <c r="V13" s="153"/>
      <c r="W13" s="153"/>
      <c r="X13" s="153"/>
      <c r="Y13" s="38"/>
      <c r="AB13" s="14" t="s">
        <v>52</v>
      </c>
      <c r="AD13" s="12" t="s">
        <v>10</v>
      </c>
    </row>
    <row r="14" spans="1:40" ht="13.5" customHeight="1" x14ac:dyDescent="0.2">
      <c r="C14" s="153"/>
      <c r="D14" s="153"/>
      <c r="E14" s="153"/>
      <c r="F14" s="153"/>
      <c r="G14" s="153"/>
      <c r="H14" s="153"/>
      <c r="I14" s="153"/>
      <c r="J14" s="153"/>
      <c r="K14" s="153"/>
      <c r="L14" s="153"/>
      <c r="M14" s="153"/>
      <c r="N14" s="153"/>
      <c r="O14" s="153"/>
      <c r="P14" s="153"/>
      <c r="Q14" s="153"/>
      <c r="R14" s="153"/>
      <c r="S14" s="153"/>
      <c r="T14" s="153"/>
      <c r="U14" s="153"/>
      <c r="V14" s="153"/>
      <c r="W14" s="153"/>
      <c r="X14" s="153"/>
      <c r="Y14" s="39">
        <f>COUNT(E14,H14,K14,N14,Q14,T14)</f>
        <v>0</v>
      </c>
      <c r="Z14" s="40">
        <f>SUM(V14,S14,P14,M14,J14,G14)</f>
        <v>0</v>
      </c>
      <c r="AB14" s="14">
        <f>COUNT(E14:E26)</f>
        <v>0</v>
      </c>
      <c r="AD14" s="12" t="s">
        <v>28</v>
      </c>
    </row>
    <row r="15" spans="1:40" ht="13.5" customHeight="1" x14ac:dyDescent="0.2">
      <c r="C15" s="153"/>
      <c r="D15" s="153"/>
      <c r="E15" s="153"/>
      <c r="F15" s="153"/>
      <c r="G15" s="153"/>
      <c r="H15" s="153"/>
      <c r="I15" s="153"/>
      <c r="J15" s="153"/>
      <c r="K15" s="153"/>
      <c r="L15" s="153"/>
      <c r="M15" s="153"/>
      <c r="N15" s="153"/>
      <c r="O15" s="153"/>
      <c r="P15" s="153"/>
      <c r="Q15" s="153"/>
      <c r="R15" s="153"/>
      <c r="S15" s="153"/>
      <c r="T15" s="153"/>
      <c r="U15" s="153"/>
      <c r="V15" s="153"/>
      <c r="W15" s="153"/>
      <c r="X15" s="153"/>
      <c r="Y15" s="39">
        <f t="shared" ref="Y15:Y26" si="0">COUNT(E15,H15,K15,N15,Q15,T15)</f>
        <v>0</v>
      </c>
      <c r="Z15" s="40">
        <f t="shared" ref="Z15:Z26" si="1">SUM(V15,S15,P15,M15,J15,G15)</f>
        <v>0</v>
      </c>
      <c r="AB15" s="14" t="s">
        <v>53</v>
      </c>
      <c r="AD15" s="12" t="s">
        <v>29</v>
      </c>
    </row>
    <row r="16" spans="1:40" ht="13.5" customHeight="1" x14ac:dyDescent="0.2">
      <c r="C16" s="153"/>
      <c r="D16" s="153"/>
      <c r="E16" s="153"/>
      <c r="F16" s="153"/>
      <c r="G16" s="153"/>
      <c r="H16" s="153"/>
      <c r="I16" s="153"/>
      <c r="J16" s="153"/>
      <c r="K16" s="153"/>
      <c r="L16" s="153"/>
      <c r="M16" s="153"/>
      <c r="N16" s="153"/>
      <c r="O16" s="153"/>
      <c r="P16" s="153"/>
      <c r="Q16" s="153"/>
      <c r="R16" s="153"/>
      <c r="S16" s="153"/>
      <c r="T16" s="153"/>
      <c r="U16" s="153"/>
      <c r="V16" s="153"/>
      <c r="W16" s="153"/>
      <c r="X16" s="153"/>
      <c r="Y16" s="39">
        <f t="shared" si="0"/>
        <v>0</v>
      </c>
      <c r="Z16" s="40">
        <f t="shared" si="1"/>
        <v>0</v>
      </c>
      <c r="AB16" s="14">
        <f>SUM(E14:E26,H14:H26,K14:K26,N14:N26,Q14:Q26,T14:T26)</f>
        <v>0</v>
      </c>
      <c r="AD16" s="12" t="s">
        <v>30</v>
      </c>
    </row>
    <row r="17" spans="3:33" ht="13.5" customHeight="1" x14ac:dyDescent="0.2">
      <c r="C17" s="153"/>
      <c r="D17" s="153"/>
      <c r="E17" s="153"/>
      <c r="F17" s="153"/>
      <c r="G17" s="153"/>
      <c r="H17" s="153"/>
      <c r="I17" s="153"/>
      <c r="J17" s="153"/>
      <c r="K17" s="153"/>
      <c r="L17" s="153"/>
      <c r="M17" s="153"/>
      <c r="N17" s="153"/>
      <c r="O17" s="153"/>
      <c r="P17" s="153"/>
      <c r="Q17" s="153"/>
      <c r="R17" s="153"/>
      <c r="S17" s="153"/>
      <c r="T17" s="153"/>
      <c r="U17" s="153"/>
      <c r="V17" s="153"/>
      <c r="W17" s="153"/>
      <c r="X17" s="153"/>
      <c r="Y17" s="39">
        <f t="shared" si="0"/>
        <v>0</v>
      </c>
      <c r="Z17" s="40">
        <f t="shared" si="1"/>
        <v>0</v>
      </c>
      <c r="AB17" s="14" t="s">
        <v>54</v>
      </c>
      <c r="AD17" s="12" t="s">
        <v>31</v>
      </c>
    </row>
    <row r="18" spans="3:33" ht="13.5" customHeight="1" x14ac:dyDescent="0.2">
      <c r="C18" s="155" t="s">
        <v>182</v>
      </c>
      <c r="D18" s="155"/>
      <c r="E18" s="155"/>
      <c r="F18" s="155"/>
      <c r="G18" s="155"/>
      <c r="H18" s="155"/>
      <c r="I18" s="155"/>
      <c r="J18" s="155"/>
      <c r="K18" s="155"/>
      <c r="L18" s="155"/>
      <c r="M18" s="155"/>
      <c r="N18" s="155"/>
      <c r="O18" s="155"/>
      <c r="P18" s="155"/>
      <c r="Q18" s="155"/>
      <c r="R18" s="155"/>
      <c r="S18" s="155"/>
      <c r="T18" s="155"/>
      <c r="U18" s="155"/>
      <c r="V18" s="155"/>
      <c r="W18" s="155"/>
      <c r="X18" s="155"/>
      <c r="Y18" s="39">
        <f t="shared" si="0"/>
        <v>0</v>
      </c>
      <c r="Z18" s="40">
        <f t="shared" si="1"/>
        <v>0</v>
      </c>
      <c r="AB18" s="14">
        <f>AB12*AB14</f>
        <v>0</v>
      </c>
      <c r="AD18" s="12" t="s">
        <v>32</v>
      </c>
    </row>
    <row r="19" spans="3:33" ht="13.5" customHeight="1" x14ac:dyDescent="0.2">
      <c r="C19" s="155"/>
      <c r="D19" s="155"/>
      <c r="E19" s="155"/>
      <c r="F19" s="155"/>
      <c r="G19" s="155"/>
      <c r="H19" s="155"/>
      <c r="I19" s="155"/>
      <c r="J19" s="155"/>
      <c r="K19" s="155"/>
      <c r="L19" s="155"/>
      <c r="M19" s="155"/>
      <c r="N19" s="155"/>
      <c r="O19" s="155"/>
      <c r="P19" s="155"/>
      <c r="Q19" s="155"/>
      <c r="R19" s="155"/>
      <c r="S19" s="155"/>
      <c r="T19" s="155"/>
      <c r="U19" s="155"/>
      <c r="V19" s="155"/>
      <c r="W19" s="155"/>
      <c r="X19" s="155"/>
      <c r="Y19" s="39">
        <f t="shared" si="0"/>
        <v>0</v>
      </c>
      <c r="Z19" s="40">
        <f t="shared" si="1"/>
        <v>0</v>
      </c>
      <c r="AB19" s="14" t="s">
        <v>55</v>
      </c>
      <c r="AD19" s="12" t="s">
        <v>33</v>
      </c>
    </row>
    <row r="20" spans="3:33" ht="13.5" customHeight="1" x14ac:dyDescent="0.2">
      <c r="C20" s="155"/>
      <c r="D20" s="155"/>
      <c r="E20" s="155"/>
      <c r="F20" s="155"/>
      <c r="G20" s="155"/>
      <c r="H20" s="155"/>
      <c r="I20" s="155"/>
      <c r="J20" s="155"/>
      <c r="K20" s="155"/>
      <c r="L20" s="155"/>
      <c r="M20" s="155"/>
      <c r="N20" s="155"/>
      <c r="O20" s="155"/>
      <c r="P20" s="155"/>
      <c r="Q20" s="155"/>
      <c r="R20" s="155"/>
      <c r="S20" s="155"/>
      <c r="T20" s="155"/>
      <c r="U20" s="155"/>
      <c r="V20" s="155"/>
      <c r="W20" s="155"/>
      <c r="X20" s="155"/>
      <c r="Y20" s="39">
        <f t="shared" si="0"/>
        <v>0</v>
      </c>
      <c r="Z20" s="40">
        <f t="shared" si="1"/>
        <v>0</v>
      </c>
      <c r="AB20" s="14" t="e">
        <f>AB16*100/AB18</f>
        <v>#DIV/0!</v>
      </c>
    </row>
    <row r="21" spans="3:33" ht="13.5" customHeight="1" x14ac:dyDescent="0.2">
      <c r="C21" s="156" t="s">
        <v>180</v>
      </c>
      <c r="D21" s="156"/>
      <c r="E21" s="156"/>
      <c r="F21" s="156"/>
      <c r="G21" s="156"/>
      <c r="H21" s="156"/>
      <c r="I21" s="156"/>
      <c r="J21" s="156"/>
      <c r="K21" s="156"/>
      <c r="L21" s="156"/>
      <c r="M21" s="156"/>
      <c r="N21" s="156"/>
      <c r="O21" s="156"/>
      <c r="P21" s="156"/>
      <c r="Q21" s="156"/>
      <c r="R21" s="156"/>
      <c r="S21" s="156"/>
      <c r="T21" s="156"/>
      <c r="U21" s="156"/>
      <c r="V21" s="156"/>
      <c r="W21" s="156"/>
      <c r="X21" s="156"/>
      <c r="Y21" s="39">
        <f t="shared" si="0"/>
        <v>0</v>
      </c>
      <c r="Z21" s="40">
        <f t="shared" si="1"/>
        <v>0</v>
      </c>
      <c r="AB21" s="16"/>
    </row>
    <row r="22" spans="3:33" ht="13.5" customHeight="1" x14ac:dyDescent="0.2">
      <c r="C22" s="156"/>
      <c r="D22" s="156"/>
      <c r="E22" s="156"/>
      <c r="F22" s="156"/>
      <c r="G22" s="156"/>
      <c r="H22" s="156"/>
      <c r="I22" s="156"/>
      <c r="J22" s="156"/>
      <c r="K22" s="156"/>
      <c r="L22" s="156"/>
      <c r="M22" s="156"/>
      <c r="N22" s="156"/>
      <c r="O22" s="156"/>
      <c r="P22" s="156"/>
      <c r="Q22" s="156"/>
      <c r="R22" s="156"/>
      <c r="S22" s="156"/>
      <c r="T22" s="156"/>
      <c r="U22" s="156"/>
      <c r="V22" s="156"/>
      <c r="W22" s="156"/>
      <c r="X22" s="156"/>
      <c r="Y22" s="39">
        <f t="shared" si="0"/>
        <v>0</v>
      </c>
      <c r="Z22" s="40">
        <f t="shared" si="1"/>
        <v>0</v>
      </c>
      <c r="AB22" s="17"/>
    </row>
    <row r="23" spans="3:33" ht="13.5" customHeight="1" x14ac:dyDescent="0.2">
      <c r="C23" s="157"/>
      <c r="D23" s="157"/>
      <c r="E23" s="157"/>
      <c r="F23" s="157"/>
      <c r="G23" s="157"/>
      <c r="H23" s="157"/>
      <c r="I23" s="157"/>
      <c r="J23" s="157"/>
      <c r="K23" s="157"/>
      <c r="L23" s="157"/>
      <c r="M23" s="157"/>
      <c r="N23" s="157"/>
      <c r="O23" s="157"/>
      <c r="P23" s="157"/>
      <c r="Q23" s="157"/>
      <c r="R23" s="157"/>
      <c r="S23" s="157"/>
      <c r="T23" s="157"/>
      <c r="U23" s="157"/>
      <c r="V23" s="157"/>
      <c r="W23" s="157"/>
      <c r="X23" s="157"/>
      <c r="Y23" s="39">
        <f t="shared" si="0"/>
        <v>0</v>
      </c>
      <c r="Z23" s="40">
        <f t="shared" si="1"/>
        <v>0</v>
      </c>
      <c r="AB23" s="22" t="s">
        <v>56</v>
      </c>
    </row>
    <row r="24" spans="3:33" ht="13.5" customHeight="1" x14ac:dyDescent="0.2">
      <c r="C24" s="157"/>
      <c r="D24" s="157"/>
      <c r="E24" s="157"/>
      <c r="F24" s="157"/>
      <c r="G24" s="157"/>
      <c r="H24" s="157"/>
      <c r="I24" s="157"/>
      <c r="J24" s="157"/>
      <c r="K24" s="157"/>
      <c r="L24" s="157"/>
      <c r="M24" s="157"/>
      <c r="N24" s="157"/>
      <c r="O24" s="157"/>
      <c r="P24" s="157"/>
      <c r="Q24" s="157"/>
      <c r="R24" s="157"/>
      <c r="S24" s="157"/>
      <c r="T24" s="157"/>
      <c r="U24" s="157"/>
      <c r="V24" s="157"/>
      <c r="W24" s="157"/>
      <c r="X24" s="157"/>
      <c r="Y24" s="39">
        <f t="shared" si="0"/>
        <v>0</v>
      </c>
      <c r="Z24" s="40">
        <f t="shared" si="1"/>
        <v>0</v>
      </c>
      <c r="AB24" s="17"/>
    </row>
    <row r="25" spans="3:33" ht="13.5" customHeight="1" x14ac:dyDescent="0.2">
      <c r="C25" s="157"/>
      <c r="D25" s="157"/>
      <c r="E25" s="157"/>
      <c r="F25" s="157"/>
      <c r="G25" s="157"/>
      <c r="H25" s="157"/>
      <c r="I25" s="157"/>
      <c r="J25" s="157"/>
      <c r="K25" s="157"/>
      <c r="L25" s="157"/>
      <c r="M25" s="157"/>
      <c r="N25" s="157"/>
      <c r="O25" s="157"/>
      <c r="P25" s="157"/>
      <c r="Q25" s="157"/>
      <c r="R25" s="157"/>
      <c r="S25" s="157"/>
      <c r="T25" s="157"/>
      <c r="U25" s="157"/>
      <c r="V25" s="157"/>
      <c r="W25" s="157"/>
      <c r="X25" s="157"/>
      <c r="Y25" s="39">
        <f t="shared" si="0"/>
        <v>0</v>
      </c>
      <c r="Z25" s="40">
        <f t="shared" si="1"/>
        <v>0</v>
      </c>
      <c r="AB25" s="17"/>
    </row>
    <row r="26" spans="3:33" ht="13.5" customHeight="1" x14ac:dyDescent="0.2">
      <c r="C26" s="157"/>
      <c r="D26" s="157"/>
      <c r="E26" s="157"/>
      <c r="F26" s="157"/>
      <c r="G26" s="157"/>
      <c r="H26" s="157"/>
      <c r="I26" s="157"/>
      <c r="J26" s="157"/>
      <c r="K26" s="157"/>
      <c r="L26" s="157"/>
      <c r="M26" s="157"/>
      <c r="N26" s="157"/>
      <c r="O26" s="157"/>
      <c r="P26" s="157"/>
      <c r="Q26" s="157"/>
      <c r="R26" s="157"/>
      <c r="S26" s="157"/>
      <c r="T26" s="157"/>
      <c r="U26" s="157"/>
      <c r="V26" s="157"/>
      <c r="W26" s="157"/>
      <c r="X26" s="157"/>
      <c r="Y26" s="39">
        <f t="shared" si="0"/>
        <v>0</v>
      </c>
      <c r="Z26" s="40">
        <f t="shared" si="1"/>
        <v>0</v>
      </c>
    </row>
    <row r="27" spans="3:33" ht="13.5" customHeight="1" x14ac:dyDescent="0.2">
      <c r="C27" s="157"/>
      <c r="D27" s="157"/>
      <c r="E27" s="157"/>
      <c r="F27" s="157"/>
      <c r="G27" s="157"/>
      <c r="H27" s="157"/>
      <c r="I27" s="157"/>
      <c r="J27" s="157"/>
      <c r="K27" s="157"/>
      <c r="L27" s="157"/>
      <c r="M27" s="157"/>
      <c r="N27" s="157"/>
      <c r="O27" s="157"/>
      <c r="P27" s="157"/>
      <c r="Q27" s="157"/>
      <c r="R27" s="157"/>
      <c r="S27" s="157"/>
      <c r="T27" s="157"/>
      <c r="U27" s="157"/>
      <c r="V27" s="157"/>
      <c r="W27" s="157"/>
      <c r="X27" s="157"/>
      <c r="Y27" s="41"/>
      <c r="Z27" s="41"/>
      <c r="AB27" s="9">
        <f>E10</f>
        <v>0</v>
      </c>
      <c r="AC27" s="9">
        <f>H10</f>
        <v>0</v>
      </c>
      <c r="AD27" s="9">
        <f>K10</f>
        <v>0</v>
      </c>
      <c r="AE27" s="9">
        <f>N10</f>
        <v>0</v>
      </c>
      <c r="AF27" s="9">
        <f>Q10</f>
        <v>0</v>
      </c>
      <c r="AG27" s="9">
        <f>T10</f>
        <v>0</v>
      </c>
    </row>
    <row r="28" spans="3:33" ht="13.5" customHeight="1" x14ac:dyDescent="0.2">
      <c r="C28" s="157"/>
      <c r="D28" s="157"/>
      <c r="E28" s="157"/>
      <c r="F28" s="157"/>
      <c r="G28" s="157"/>
      <c r="H28" s="157"/>
      <c r="I28" s="157"/>
      <c r="J28" s="157"/>
      <c r="K28" s="157"/>
      <c r="L28" s="157"/>
      <c r="M28" s="157"/>
      <c r="N28" s="157"/>
      <c r="O28" s="157"/>
      <c r="P28" s="157"/>
      <c r="Q28" s="157"/>
      <c r="R28" s="157"/>
      <c r="S28" s="157"/>
      <c r="T28" s="157"/>
      <c r="U28" s="157"/>
      <c r="V28" s="157"/>
      <c r="W28" s="157"/>
      <c r="X28" s="157"/>
      <c r="Y28" s="41"/>
      <c r="Z28" s="41"/>
      <c r="AA28" s="21" t="s">
        <v>57</v>
      </c>
      <c r="AB28" s="9">
        <f>G11</f>
        <v>0</v>
      </c>
      <c r="AC28" s="9">
        <f>J11</f>
        <v>0</v>
      </c>
      <c r="AD28" s="9">
        <f>M11</f>
        <v>0</v>
      </c>
      <c r="AE28" s="9">
        <f>P11</f>
        <v>0</v>
      </c>
      <c r="AF28" s="9">
        <f>S11</f>
        <v>0</v>
      </c>
      <c r="AG28" s="9">
        <f>V11</f>
        <v>0</v>
      </c>
    </row>
    <row r="29" spans="3:33" ht="13.5" customHeight="1" x14ac:dyDescent="0.2">
      <c r="C29" s="157"/>
      <c r="D29" s="157"/>
      <c r="E29" s="157"/>
      <c r="F29" s="157"/>
      <c r="G29" s="157"/>
      <c r="H29" s="157"/>
      <c r="I29" s="157"/>
      <c r="J29" s="157"/>
      <c r="K29" s="157"/>
      <c r="L29" s="157"/>
      <c r="M29" s="157"/>
      <c r="N29" s="157"/>
      <c r="O29" s="157"/>
      <c r="P29" s="157"/>
      <c r="Q29" s="157"/>
      <c r="R29" s="157"/>
      <c r="S29" s="157"/>
      <c r="T29" s="157"/>
      <c r="U29" s="157"/>
      <c r="V29" s="157"/>
      <c r="W29" s="157"/>
      <c r="X29" s="157"/>
      <c r="Y29" s="41"/>
      <c r="Z29" s="41"/>
      <c r="AA29" s="21" t="s">
        <v>24</v>
      </c>
      <c r="AB29" s="9">
        <f>SUM(E14:E32)</f>
        <v>0</v>
      </c>
      <c r="AC29" s="9">
        <f>SUM(H14:H32)</f>
        <v>0</v>
      </c>
      <c r="AD29" s="9">
        <f>SUM(K14:K32)</f>
        <v>0</v>
      </c>
      <c r="AE29" s="9">
        <f>SUM(N14:N32)</f>
        <v>0</v>
      </c>
      <c r="AF29" s="9">
        <f>SUM(Q14:Q32)</f>
        <v>0</v>
      </c>
      <c r="AG29" s="9">
        <f>SUM(T14:T32)</f>
        <v>0</v>
      </c>
    </row>
    <row r="30" spans="3:33" ht="13.5" customHeight="1" x14ac:dyDescent="0.2">
      <c r="C30" s="157"/>
      <c r="D30" s="157"/>
      <c r="E30" s="157"/>
      <c r="F30" s="157"/>
      <c r="G30" s="157"/>
      <c r="H30" s="157"/>
      <c r="I30" s="157"/>
      <c r="J30" s="157"/>
      <c r="K30" s="157"/>
      <c r="L30" s="157"/>
      <c r="M30" s="157"/>
      <c r="N30" s="157"/>
      <c r="O30" s="157"/>
      <c r="P30" s="157"/>
      <c r="Q30" s="157"/>
      <c r="R30" s="157"/>
      <c r="S30" s="157"/>
      <c r="T30" s="157"/>
      <c r="U30" s="157"/>
      <c r="V30" s="157"/>
      <c r="W30" s="157"/>
      <c r="X30" s="157"/>
      <c r="Y30" s="41"/>
      <c r="Z30" s="41"/>
      <c r="AA30" s="21" t="s">
        <v>58</v>
      </c>
      <c r="AB30" s="9">
        <f>COUNT(E14:E32)</f>
        <v>0</v>
      </c>
      <c r="AC30" s="9">
        <f>COUNT(H14:H32)</f>
        <v>0</v>
      </c>
      <c r="AD30" s="9">
        <f>COUNT(K14:K32)</f>
        <v>0</v>
      </c>
      <c r="AE30" s="9">
        <f>COUNT(N14:N32)</f>
        <v>0</v>
      </c>
      <c r="AF30" s="9">
        <f>COUNT(Q14:Q32)</f>
        <v>0</v>
      </c>
      <c r="AG30" s="9">
        <f>COUNT(T14:T32)</f>
        <v>0</v>
      </c>
    </row>
    <row r="31" spans="3:33" ht="13.5" customHeight="1" x14ac:dyDescent="0.2">
      <c r="C31" s="157"/>
      <c r="D31" s="157"/>
      <c r="E31" s="157"/>
      <c r="F31" s="157"/>
      <c r="G31" s="157"/>
      <c r="H31" s="157"/>
      <c r="I31" s="157"/>
      <c r="J31" s="157"/>
      <c r="K31" s="157"/>
      <c r="L31" s="157"/>
      <c r="M31" s="157"/>
      <c r="N31" s="157"/>
      <c r="O31" s="157"/>
      <c r="P31" s="157"/>
      <c r="Q31" s="157"/>
      <c r="R31" s="157"/>
      <c r="S31" s="157"/>
      <c r="T31" s="157"/>
      <c r="U31" s="157"/>
      <c r="V31" s="157"/>
      <c r="W31" s="157"/>
      <c r="X31" s="157"/>
      <c r="Y31" s="41"/>
      <c r="Z31" s="41"/>
      <c r="AA31" s="21" t="s">
        <v>59</v>
      </c>
      <c r="AB31" s="10">
        <f t="shared" ref="AB31:AG31" si="2">AB28*AB30</f>
        <v>0</v>
      </c>
      <c r="AC31" s="10">
        <f t="shared" si="2"/>
        <v>0</v>
      </c>
      <c r="AD31" s="10">
        <f t="shared" si="2"/>
        <v>0</v>
      </c>
      <c r="AE31" s="10">
        <f t="shared" si="2"/>
        <v>0</v>
      </c>
      <c r="AF31" s="10">
        <f t="shared" si="2"/>
        <v>0</v>
      </c>
      <c r="AG31" s="10">
        <f t="shared" si="2"/>
        <v>0</v>
      </c>
    </row>
    <row r="32" spans="3:33" ht="13.5" customHeight="1" x14ac:dyDescent="0.2">
      <c r="C32" s="157"/>
      <c r="D32" s="157"/>
      <c r="E32" s="157"/>
      <c r="F32" s="157"/>
      <c r="G32" s="157"/>
      <c r="H32" s="157"/>
      <c r="I32" s="157"/>
      <c r="J32" s="157"/>
      <c r="K32" s="157"/>
      <c r="L32" s="157"/>
      <c r="M32" s="157"/>
      <c r="N32" s="157"/>
      <c r="O32" s="157"/>
      <c r="P32" s="157"/>
      <c r="Q32" s="157"/>
      <c r="R32" s="157"/>
      <c r="S32" s="157"/>
      <c r="T32" s="157"/>
      <c r="U32" s="157"/>
      <c r="V32" s="157"/>
      <c r="W32" s="157"/>
      <c r="X32" s="157"/>
      <c r="Y32" s="41"/>
      <c r="Z32" s="41"/>
      <c r="AA32" s="21" t="s">
        <v>55</v>
      </c>
      <c r="AB32" s="10" t="e">
        <f t="shared" ref="AB32:AG32" si="3">AB29*100/AB31</f>
        <v>#DIV/0!</v>
      </c>
      <c r="AC32" s="10" t="e">
        <f t="shared" si="3"/>
        <v>#DIV/0!</v>
      </c>
      <c r="AD32" s="10" t="e">
        <f t="shared" si="3"/>
        <v>#DIV/0!</v>
      </c>
      <c r="AE32" s="10" t="e">
        <f t="shared" si="3"/>
        <v>#DIV/0!</v>
      </c>
      <c r="AF32" s="10" t="e">
        <f t="shared" si="3"/>
        <v>#DIV/0!</v>
      </c>
      <c r="AG32" s="10" t="e">
        <f t="shared" si="3"/>
        <v>#DIV/0!</v>
      </c>
    </row>
    <row r="33" spans="3:28" ht="13.5" customHeight="1" x14ac:dyDescent="0.2">
      <c r="C33" s="157"/>
      <c r="D33" s="157"/>
      <c r="E33" s="157"/>
      <c r="F33" s="157"/>
      <c r="G33" s="157"/>
      <c r="H33" s="157"/>
      <c r="I33" s="157"/>
      <c r="J33" s="157"/>
      <c r="K33" s="157"/>
      <c r="L33" s="157"/>
      <c r="M33" s="157"/>
      <c r="N33" s="157"/>
      <c r="O33" s="157"/>
      <c r="P33" s="157"/>
      <c r="Q33" s="157"/>
      <c r="R33" s="157"/>
      <c r="S33" s="157"/>
      <c r="T33" s="157"/>
      <c r="U33" s="157"/>
      <c r="V33" s="157"/>
      <c r="W33" s="157"/>
      <c r="X33" s="157"/>
      <c r="Y33" s="37"/>
      <c r="Z33" s="37"/>
      <c r="AB33" s="7"/>
    </row>
    <row r="34" spans="3:28" ht="13.5" customHeight="1" x14ac:dyDescent="0.2">
      <c r="C34" s="157"/>
      <c r="D34" s="157"/>
      <c r="E34" s="157"/>
      <c r="F34" s="157"/>
      <c r="G34" s="157"/>
      <c r="H34" s="157"/>
      <c r="I34" s="157"/>
      <c r="J34" s="157"/>
      <c r="K34" s="157"/>
      <c r="L34" s="157"/>
      <c r="M34" s="157"/>
      <c r="N34" s="157"/>
      <c r="O34" s="157"/>
      <c r="P34" s="157"/>
      <c r="Q34" s="157"/>
      <c r="R34" s="157"/>
      <c r="S34" s="157"/>
      <c r="T34" s="157"/>
      <c r="U34" s="157"/>
      <c r="V34" s="157"/>
      <c r="W34" s="157"/>
      <c r="X34" s="157"/>
      <c r="Y34" s="42">
        <f>SUM(W14:W26)</f>
        <v>0</v>
      </c>
      <c r="Z34" s="37">
        <v>13</v>
      </c>
    </row>
    <row r="35" spans="3:28" ht="13.5" customHeight="1" x14ac:dyDescent="0.2">
      <c r="C35" s="157"/>
      <c r="D35" s="157"/>
      <c r="E35" s="157"/>
      <c r="F35" s="157"/>
      <c r="G35" s="157"/>
      <c r="H35" s="157"/>
      <c r="I35" s="157"/>
      <c r="J35" s="157"/>
      <c r="K35" s="157"/>
      <c r="L35" s="157"/>
      <c r="M35" s="157"/>
      <c r="N35" s="157"/>
      <c r="O35" s="157"/>
      <c r="P35" s="157"/>
      <c r="Q35" s="157"/>
      <c r="R35" s="157"/>
      <c r="S35" s="157"/>
      <c r="T35" s="157"/>
      <c r="U35" s="157"/>
      <c r="V35" s="157"/>
      <c r="W35" s="157"/>
      <c r="X35" s="157"/>
      <c r="Y35" s="43">
        <f>Y34/Z34</f>
        <v>0</v>
      </c>
      <c r="Z35" s="43"/>
      <c r="AA35" s="5">
        <f>H9*13</f>
        <v>0</v>
      </c>
    </row>
    <row r="36" spans="3:28" ht="13.5" customHeight="1" x14ac:dyDescent="0.2">
      <c r="C36" s="157"/>
      <c r="D36" s="157"/>
      <c r="E36" s="157"/>
      <c r="F36" s="157"/>
      <c r="G36" s="157"/>
      <c r="H36" s="157"/>
      <c r="I36" s="157"/>
      <c r="J36" s="157"/>
      <c r="K36" s="157"/>
      <c r="L36" s="157"/>
      <c r="M36" s="157"/>
      <c r="N36" s="157"/>
      <c r="O36" s="157"/>
      <c r="P36" s="157"/>
      <c r="Q36" s="157"/>
      <c r="R36" s="157"/>
      <c r="S36" s="157"/>
      <c r="T36" s="157"/>
      <c r="U36" s="157"/>
      <c r="V36" s="157"/>
      <c r="W36" s="157"/>
      <c r="X36" s="157"/>
      <c r="Y36" s="44">
        <v>100</v>
      </c>
      <c r="Z36" s="44"/>
    </row>
    <row r="37" spans="3:28" ht="13.5" customHeight="1" x14ac:dyDescent="0.2">
      <c r="C37" s="157"/>
      <c r="D37" s="157"/>
      <c r="E37" s="157"/>
      <c r="F37" s="157"/>
      <c r="G37" s="157"/>
      <c r="H37" s="157"/>
      <c r="I37" s="157"/>
      <c r="J37" s="157"/>
      <c r="K37" s="157"/>
      <c r="L37" s="157"/>
      <c r="M37" s="157"/>
      <c r="N37" s="157"/>
      <c r="O37" s="157"/>
      <c r="P37" s="157"/>
      <c r="Q37" s="157"/>
      <c r="R37" s="157"/>
      <c r="S37" s="157"/>
      <c r="T37" s="157"/>
      <c r="U37" s="157"/>
      <c r="V37" s="157"/>
      <c r="W37" s="157"/>
      <c r="X37" s="157"/>
      <c r="Y37" s="44">
        <v>100</v>
      </c>
      <c r="Z37" s="44"/>
    </row>
    <row r="38" spans="3:28" ht="13.5" customHeight="1" x14ac:dyDescent="0.2">
      <c r="C38" s="158" t="s">
        <v>181</v>
      </c>
      <c r="D38" s="158"/>
      <c r="E38" s="158"/>
      <c r="F38" s="158"/>
      <c r="G38" s="159" t="str">
        <f>القائمة!B15</f>
        <v>مسؤول الغياب</v>
      </c>
      <c r="H38" s="159"/>
      <c r="I38" s="159"/>
      <c r="J38" s="159"/>
      <c r="K38" s="159"/>
      <c r="L38" s="154"/>
      <c r="M38" s="154"/>
      <c r="N38" s="154"/>
      <c r="O38" s="154" t="str">
        <f>القائمة!B16</f>
        <v>مدير المدرسة</v>
      </c>
      <c r="P38" s="154"/>
      <c r="Q38" s="154"/>
      <c r="R38" s="154"/>
      <c r="S38" s="154"/>
      <c r="T38" s="154"/>
      <c r="U38" s="154"/>
      <c r="V38" s="154"/>
      <c r="W38" s="154"/>
      <c r="X38" s="154"/>
      <c r="Y38" s="45"/>
      <c r="Z38" s="45"/>
    </row>
    <row r="39" spans="3:28" ht="13.5" customHeight="1" x14ac:dyDescent="0.2">
      <c r="C39" s="158"/>
      <c r="D39" s="158"/>
      <c r="E39" s="158"/>
      <c r="F39" s="158"/>
      <c r="G39" s="159"/>
      <c r="H39" s="159"/>
      <c r="I39" s="159"/>
      <c r="J39" s="159"/>
      <c r="K39" s="159"/>
      <c r="L39" s="154"/>
      <c r="M39" s="154"/>
      <c r="N39" s="154"/>
      <c r="O39" s="154"/>
      <c r="P39" s="154"/>
      <c r="Q39" s="154"/>
      <c r="R39" s="154"/>
      <c r="S39" s="154"/>
      <c r="T39" s="154"/>
      <c r="U39" s="154"/>
      <c r="V39" s="154"/>
      <c r="W39" s="154"/>
      <c r="X39" s="154"/>
      <c r="Y39" s="44"/>
      <c r="Z39" s="44"/>
    </row>
    <row r="40" spans="3:28" ht="16.5" customHeight="1" x14ac:dyDescent="0.2">
      <c r="C40" s="154" t="str">
        <f>القائمة!C15</f>
        <v>أ. سفيان بن عيد الصاعدي</v>
      </c>
      <c r="D40" s="154"/>
      <c r="E40" s="154"/>
      <c r="F40" s="154"/>
      <c r="G40" s="154"/>
      <c r="H40" s="154"/>
      <c r="I40" s="154"/>
      <c r="J40" s="154"/>
      <c r="K40" s="154"/>
      <c r="L40" s="154"/>
      <c r="M40" s="154"/>
      <c r="N40" s="154"/>
      <c r="O40" s="154" t="str">
        <f>القائمة!C16</f>
        <v>قناة التليجرام / سفيان الصاعدي</v>
      </c>
      <c r="P40" s="154"/>
      <c r="Q40" s="154"/>
      <c r="R40" s="154"/>
      <c r="S40" s="154"/>
      <c r="T40" s="154"/>
      <c r="U40" s="154"/>
      <c r="V40" s="154"/>
      <c r="W40" s="154"/>
      <c r="X40" s="154"/>
      <c r="Y40" s="46"/>
      <c r="Z40" s="46"/>
    </row>
    <row r="41" spans="3:28" ht="13.5" customHeight="1" x14ac:dyDescent="0.2">
      <c r="C41" s="154"/>
      <c r="D41" s="154"/>
      <c r="E41" s="154"/>
      <c r="F41" s="154"/>
      <c r="G41" s="154"/>
      <c r="H41" s="154"/>
      <c r="I41" s="154"/>
      <c r="J41" s="154"/>
      <c r="K41" s="154"/>
      <c r="L41" s="154"/>
      <c r="M41" s="154"/>
      <c r="N41" s="154"/>
      <c r="O41" s="154"/>
      <c r="P41" s="154"/>
      <c r="Q41" s="154"/>
      <c r="R41" s="154"/>
      <c r="S41" s="154"/>
      <c r="T41" s="154"/>
      <c r="U41" s="154"/>
      <c r="V41" s="154"/>
      <c r="W41" s="154"/>
      <c r="X41" s="154"/>
      <c r="Y41" s="46"/>
      <c r="Z41" s="46"/>
    </row>
  </sheetData>
  <sheetProtection algorithmName="SHA-512" hashValue="QM8FRJ8Qhj6v8h4ZOMWddtyXZMoylE92kf5nw2RLalCecdU9PN9XDtTcYzPGt0yCszYRb04EHwIitPSB1+a/TQ==" saltValue="zPTbxxtuAtIR/tl8i5UGtQ==" spinCount="100000" sheet="1" objects="1" scenarios="1" selectLockedCells="1"/>
  <mergeCells count="14">
    <mergeCell ref="C3:X7"/>
    <mergeCell ref="C8:X10"/>
    <mergeCell ref="C11:X12"/>
    <mergeCell ref="C13:X17"/>
    <mergeCell ref="C40:K41"/>
    <mergeCell ref="L40:N41"/>
    <mergeCell ref="O40:X41"/>
    <mergeCell ref="C18:X20"/>
    <mergeCell ref="C21:X22"/>
    <mergeCell ref="C23:X37"/>
    <mergeCell ref="O38:X39"/>
    <mergeCell ref="L38:N39"/>
    <mergeCell ref="C38:F39"/>
    <mergeCell ref="G38:K39"/>
  </mergeCells>
  <conditionalFormatting sqref="Y36">
    <cfRule type="dataBar" priority="3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{0957F904-8600-4D2E-94D6-7E10CE479960}</x14:id>
        </ext>
      </extLst>
    </cfRule>
  </conditionalFormatting>
  <conditionalFormatting sqref="Y36:Y37">
    <cfRule type="dataBar" priority="1">
      <dataBar>
        <cfvo type="min"/>
        <cfvo type="max"/>
        <color theme="0"/>
      </dataBar>
      <extLst>
        <ext xmlns:x14="http://schemas.microsoft.com/office/spreadsheetml/2009/9/main" uri="{B025F937-C7B1-47D3-B67F-A62EFF666E3E}">
          <x14:id>{73BECE26-308B-47CE-AEEC-5EC010EFEADF}</x14:id>
        </ext>
      </extLst>
    </cfRule>
  </conditionalFormatting>
  <conditionalFormatting sqref="Y37">
    <cfRule type="dataBar" priority="2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{05B629AB-0C3B-4ABC-9CAA-49615472CB1D}</x14:id>
        </ext>
      </extLst>
    </cfRule>
  </conditionalFormatting>
  <pageMargins left="0.23622047244094491" right="0.23622047244094491" top="0.55118110236220474" bottom="0.55118110236220474" header="0.11811023622047245" footer="0.11811023622047245"/>
  <pageSetup paperSize="9" orientation="landscape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0957F904-8600-4D2E-94D6-7E10CE479960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Y36</xm:sqref>
        </x14:conditionalFormatting>
        <x14:conditionalFormatting xmlns:xm="http://schemas.microsoft.com/office/excel/2006/main">
          <x14:cfRule type="dataBar" id="{73BECE26-308B-47CE-AEEC-5EC010EFEAD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Y36:Y37</xm:sqref>
        </x14:conditionalFormatting>
        <x14:conditionalFormatting xmlns:xm="http://schemas.microsoft.com/office/excel/2006/main">
          <x14:cfRule type="dataBar" id="{05B629AB-0C3B-4ABC-9CAA-49615472CB1D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Y37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36F2DE-F86F-4B8A-A98C-8E8BA87CA52A}">
  <sheetPr>
    <tabColor theme="6" tint="0.59999389629810485"/>
  </sheetPr>
  <dimension ref="A3:AN41"/>
  <sheetViews>
    <sheetView showGridLines="0" showRowColHeaders="0" rightToLeft="1" zoomScaleNormal="100" workbookViewId="0">
      <selection activeCell="E14" sqref="E14"/>
    </sheetView>
  </sheetViews>
  <sheetFormatPr defaultRowHeight="14.25" x14ac:dyDescent="0.2"/>
  <cols>
    <col min="1" max="1" width="17.375" style="2" customWidth="1"/>
    <col min="2" max="2" width="0.375" style="2" customWidth="1"/>
    <col min="3" max="3" width="7.5" style="2" customWidth="1"/>
    <col min="4" max="4" width="7.625" style="2" customWidth="1"/>
    <col min="5" max="5" width="7.125" style="2" customWidth="1"/>
    <col min="6" max="7" width="5.125" style="2" customWidth="1"/>
    <col min="8" max="8" width="7.125" style="2" customWidth="1"/>
    <col min="9" max="10" width="5.125" style="2" customWidth="1"/>
    <col min="11" max="11" width="7.125" style="2" customWidth="1"/>
    <col min="12" max="13" width="5.125" style="2" customWidth="1"/>
    <col min="14" max="14" width="7.125" style="2" customWidth="1"/>
    <col min="15" max="16" width="5.125" style="2" customWidth="1"/>
    <col min="17" max="17" width="7.125" style="2" customWidth="1"/>
    <col min="18" max="19" width="5.125" style="2" customWidth="1"/>
    <col min="20" max="20" width="7.125" style="2" customWidth="1"/>
    <col min="21" max="22" width="5.125" style="2" customWidth="1"/>
    <col min="23" max="24" width="5.75" style="2" customWidth="1"/>
    <col min="25" max="25" width="5.75" style="5" customWidth="1"/>
    <col min="26" max="26" width="11.875" style="5" customWidth="1"/>
    <col min="27" max="27" width="10.25" style="5" customWidth="1"/>
    <col min="28" max="28" width="11.5" style="5" customWidth="1"/>
    <col min="29" max="29" width="9" style="5"/>
    <col min="30" max="30" width="8.625" style="5" customWidth="1"/>
    <col min="31" max="35" width="9" style="5"/>
    <col min="36" max="40" width="9" style="2"/>
  </cols>
  <sheetData>
    <row r="3" spans="1:40" ht="15" x14ac:dyDescent="0.2">
      <c r="C3" s="57"/>
      <c r="D3" s="57"/>
      <c r="E3" s="221" t="s">
        <v>0</v>
      </c>
      <c r="F3" s="221"/>
      <c r="G3" s="221"/>
      <c r="H3" s="221"/>
      <c r="I3" s="221"/>
      <c r="J3" s="221"/>
      <c r="K3" s="221"/>
      <c r="L3" s="221"/>
      <c r="M3" s="221"/>
      <c r="N3" s="221"/>
      <c r="O3" s="221"/>
      <c r="P3" s="221"/>
      <c r="Q3" s="221"/>
      <c r="R3" s="221"/>
      <c r="S3" s="221"/>
      <c r="T3" s="221"/>
      <c r="U3" s="221"/>
      <c r="AD3" s="12" t="s">
        <v>2</v>
      </c>
    </row>
    <row r="4" spans="1:40" ht="15" x14ac:dyDescent="0.2">
      <c r="C4" s="57"/>
      <c r="D4" s="57"/>
      <c r="E4" s="221" t="str">
        <f>القائمة!C13</f>
        <v>الإدارة العامة للتعليم بمنطقة المدينة المنورة</v>
      </c>
      <c r="F4" s="221"/>
      <c r="G4" s="221"/>
      <c r="H4" s="221"/>
      <c r="I4" s="221"/>
      <c r="J4" s="221"/>
      <c r="K4" s="221"/>
      <c r="L4" s="221"/>
      <c r="M4" s="221"/>
      <c r="N4" s="221"/>
      <c r="O4" s="221"/>
      <c r="P4" s="221"/>
      <c r="Q4" s="221"/>
      <c r="R4" s="221"/>
      <c r="S4" s="221"/>
      <c r="T4" s="221"/>
      <c r="U4" s="221"/>
      <c r="AD4" s="12" t="s">
        <v>3</v>
      </c>
    </row>
    <row r="5" spans="1:40" ht="15" x14ac:dyDescent="0.2">
      <c r="C5" s="57"/>
      <c r="D5" s="57"/>
      <c r="E5" s="221" t="str">
        <f>القائمة!B14&amp;القائمة!C14</f>
        <v>مدرسة / الفيصلية الابتدائية</v>
      </c>
      <c r="F5" s="221"/>
      <c r="G5" s="221"/>
      <c r="H5" s="221"/>
      <c r="I5" s="221"/>
      <c r="J5" s="221"/>
      <c r="K5" s="221"/>
      <c r="L5" s="221"/>
      <c r="M5" s="221"/>
      <c r="N5" s="221"/>
      <c r="O5" s="221"/>
      <c r="P5" s="221"/>
      <c r="Q5" s="221"/>
      <c r="R5" s="221"/>
      <c r="S5" s="221"/>
      <c r="T5" s="221"/>
      <c r="U5" s="221"/>
      <c r="AD5" s="12" t="s">
        <v>4</v>
      </c>
    </row>
    <row r="6" spans="1:40" ht="5.25" customHeight="1" x14ac:dyDescent="0.2">
      <c r="C6" s="57"/>
      <c r="D6" s="57"/>
      <c r="E6" s="57"/>
      <c r="F6" s="57"/>
      <c r="G6" s="57"/>
      <c r="H6" s="4"/>
      <c r="I6" s="4"/>
      <c r="J6" s="205"/>
      <c r="K6" s="205"/>
      <c r="L6" s="205"/>
      <c r="M6" s="205"/>
      <c r="N6" s="205"/>
      <c r="O6" s="205"/>
      <c r="P6" s="205"/>
      <c r="Q6" s="205"/>
      <c r="AD6" s="12" t="s">
        <v>5</v>
      </c>
    </row>
    <row r="7" spans="1:40" ht="18" customHeight="1" x14ac:dyDescent="0.2">
      <c r="C7" s="4"/>
      <c r="D7" s="4"/>
      <c r="E7" s="222" t="s">
        <v>114</v>
      </c>
      <c r="F7" s="222"/>
      <c r="G7" s="222"/>
      <c r="H7" s="222"/>
      <c r="I7" s="222"/>
      <c r="J7" s="222"/>
      <c r="K7" s="222"/>
      <c r="L7" s="222"/>
      <c r="M7" s="222"/>
      <c r="N7" s="222"/>
      <c r="O7" s="222"/>
      <c r="P7" s="222"/>
      <c r="Q7" s="222"/>
      <c r="R7" s="222"/>
      <c r="S7" s="222"/>
      <c r="T7" s="222"/>
      <c r="U7" s="222"/>
      <c r="AD7" s="12" t="s">
        <v>6</v>
      </c>
    </row>
    <row r="8" spans="1:40" ht="12" customHeight="1" x14ac:dyDescent="0.2">
      <c r="C8" s="4"/>
      <c r="D8" s="4"/>
      <c r="E8" s="222"/>
      <c r="F8" s="222"/>
      <c r="G8" s="222"/>
      <c r="H8" s="222"/>
      <c r="I8" s="222"/>
      <c r="J8" s="222"/>
      <c r="K8" s="222"/>
      <c r="L8" s="222"/>
      <c r="M8" s="222"/>
      <c r="N8" s="222"/>
      <c r="O8" s="222"/>
      <c r="P8" s="222"/>
      <c r="Q8" s="222"/>
      <c r="R8" s="222"/>
      <c r="S8" s="222"/>
      <c r="T8" s="222"/>
      <c r="U8" s="222"/>
      <c r="AD8" s="12" t="s">
        <v>7</v>
      </c>
    </row>
    <row r="9" spans="1:40" s="1" customFormat="1" ht="5.25" customHeight="1" x14ac:dyDescent="0.2">
      <c r="A9" s="4"/>
      <c r="B9" s="4"/>
      <c r="C9" s="4"/>
      <c r="D9" s="215"/>
      <c r="E9" s="215"/>
      <c r="F9" s="215"/>
      <c r="G9" s="215"/>
      <c r="H9" s="211"/>
      <c r="I9" s="211"/>
      <c r="J9" s="211"/>
      <c r="K9" s="211"/>
      <c r="L9" s="211"/>
      <c r="M9" s="211"/>
      <c r="N9" s="211"/>
      <c r="O9" s="211"/>
      <c r="P9" s="211"/>
      <c r="Q9" s="211"/>
      <c r="R9" s="211"/>
      <c r="S9" s="211"/>
      <c r="T9" s="212"/>
      <c r="U9" s="212"/>
      <c r="V9" s="4"/>
      <c r="W9" s="4"/>
      <c r="X9" s="4"/>
      <c r="Y9" s="7"/>
      <c r="Z9" s="5"/>
      <c r="AA9" s="7"/>
      <c r="AB9" s="7"/>
      <c r="AC9" s="7"/>
      <c r="AD9" s="12" t="s">
        <v>26</v>
      </c>
      <c r="AE9" s="7"/>
      <c r="AF9" s="7"/>
      <c r="AG9" s="7"/>
      <c r="AH9" s="7"/>
      <c r="AI9" s="7"/>
      <c r="AJ9" s="4"/>
      <c r="AK9" s="4"/>
      <c r="AL9" s="4"/>
      <c r="AM9" s="4"/>
      <c r="AN9" s="4"/>
    </row>
    <row r="10" spans="1:40" ht="19.5" customHeight="1" x14ac:dyDescent="0.25">
      <c r="C10" s="279" t="s">
        <v>101</v>
      </c>
      <c r="D10" s="280"/>
      <c r="E10" s="216" t="str">
        <f>القائمة!E12&amp;القائمة!E13</f>
        <v xml:space="preserve">الصف / </v>
      </c>
      <c r="F10" s="216"/>
      <c r="G10" s="217"/>
      <c r="H10" s="218" t="str">
        <f>القائمة!E12&amp;القائمة!E14</f>
        <v xml:space="preserve">الصف / </v>
      </c>
      <c r="I10" s="216"/>
      <c r="J10" s="217"/>
      <c r="K10" s="218" t="str">
        <f>القائمة!E12&amp;القائمة!E15</f>
        <v xml:space="preserve">الصف / </v>
      </c>
      <c r="L10" s="216"/>
      <c r="M10" s="217"/>
      <c r="N10" s="218" t="str">
        <f>القائمة!E12&amp;القائمة!E16</f>
        <v xml:space="preserve">الصف / </v>
      </c>
      <c r="O10" s="216"/>
      <c r="P10" s="217"/>
      <c r="Q10" s="226" t="str">
        <f>القائمة!E12&amp;القائمة!E17</f>
        <v xml:space="preserve">الصف / </v>
      </c>
      <c r="R10" s="226"/>
      <c r="S10" s="226"/>
      <c r="T10" s="218" t="str">
        <f>القائمة!E12&amp;القائمة!E18</f>
        <v xml:space="preserve">الصف / </v>
      </c>
      <c r="U10" s="216"/>
      <c r="V10" s="216"/>
      <c r="W10" s="247" t="s">
        <v>76</v>
      </c>
      <c r="X10" s="248"/>
      <c r="Y10" s="35"/>
      <c r="AD10" s="12" t="s">
        <v>8</v>
      </c>
    </row>
    <row r="11" spans="1:40" ht="19.5" customHeight="1" x14ac:dyDescent="0.2">
      <c r="C11" s="281" t="str">
        <f>القائمة!H12</f>
        <v>جمادى الأولى</v>
      </c>
      <c r="D11" s="282"/>
      <c r="E11" s="214" t="str">
        <f>القائمة!F12</f>
        <v>عدد طلاب الصف /</v>
      </c>
      <c r="F11" s="214"/>
      <c r="G11" s="77">
        <f>القائمة!F13</f>
        <v>0</v>
      </c>
      <c r="H11" s="213" t="str">
        <f>القائمة!F12</f>
        <v>عدد طلاب الصف /</v>
      </c>
      <c r="I11" s="214"/>
      <c r="J11" s="77">
        <f>القائمة!F14</f>
        <v>0</v>
      </c>
      <c r="K11" s="213" t="str">
        <f>القائمة!F12</f>
        <v>عدد طلاب الصف /</v>
      </c>
      <c r="L11" s="214"/>
      <c r="M11" s="77">
        <f>القائمة!F15</f>
        <v>0</v>
      </c>
      <c r="N11" s="213" t="str">
        <f>القائمة!F12</f>
        <v>عدد طلاب الصف /</v>
      </c>
      <c r="O11" s="214"/>
      <c r="P11" s="77">
        <f>القائمة!F16</f>
        <v>0</v>
      </c>
      <c r="Q11" s="213" t="str">
        <f>القائمة!F12</f>
        <v>عدد طلاب الصف /</v>
      </c>
      <c r="R11" s="214"/>
      <c r="S11" s="77">
        <f>القائمة!F17</f>
        <v>0</v>
      </c>
      <c r="T11" s="213" t="str">
        <f>القائمة!F12</f>
        <v>عدد طلاب الصف /</v>
      </c>
      <c r="U11" s="214"/>
      <c r="V11" s="78">
        <f>القائمة!F18</f>
        <v>0</v>
      </c>
      <c r="W11" s="277" t="s">
        <v>77</v>
      </c>
      <c r="X11" s="278"/>
      <c r="Y11" s="36"/>
      <c r="AB11" s="14" t="s">
        <v>51</v>
      </c>
      <c r="AD11" s="12"/>
    </row>
    <row r="12" spans="1:40" ht="15.75" customHeight="1" x14ac:dyDescent="0.2">
      <c r="C12" s="283" t="s">
        <v>102</v>
      </c>
      <c r="D12" s="284"/>
      <c r="E12" s="223" t="s">
        <v>18</v>
      </c>
      <c r="F12" s="220" t="s">
        <v>19</v>
      </c>
      <c r="G12" s="220"/>
      <c r="H12" s="225" t="s">
        <v>18</v>
      </c>
      <c r="I12" s="220" t="s">
        <v>22</v>
      </c>
      <c r="J12" s="220"/>
      <c r="K12" s="225" t="s">
        <v>18</v>
      </c>
      <c r="L12" s="220" t="s">
        <v>22</v>
      </c>
      <c r="M12" s="220"/>
      <c r="N12" s="208" t="str">
        <f>E12</f>
        <v>عدد الغياب</v>
      </c>
      <c r="O12" s="206" t="s">
        <v>22</v>
      </c>
      <c r="P12" s="210"/>
      <c r="Q12" s="208" t="str">
        <f>E12</f>
        <v>عدد الغياب</v>
      </c>
      <c r="R12" s="206" t="s">
        <v>22</v>
      </c>
      <c r="S12" s="210"/>
      <c r="T12" s="208" t="str">
        <f>E12</f>
        <v>عدد الغياب</v>
      </c>
      <c r="U12" s="206" t="s">
        <v>22</v>
      </c>
      <c r="V12" s="207"/>
      <c r="W12" s="275" t="s">
        <v>22</v>
      </c>
      <c r="X12" s="276"/>
      <c r="Y12" s="37"/>
      <c r="AB12" s="14">
        <f>SUM(G11,J11,M11,P11,S11,V11)</f>
        <v>0</v>
      </c>
      <c r="AD12" s="12" t="s">
        <v>9</v>
      </c>
    </row>
    <row r="13" spans="1:40" ht="13.7" customHeight="1" x14ac:dyDescent="0.2">
      <c r="C13" s="79" t="s">
        <v>11</v>
      </c>
      <c r="D13" s="79" t="s">
        <v>12</v>
      </c>
      <c r="E13" s="224"/>
      <c r="F13" s="80" t="s">
        <v>20</v>
      </c>
      <c r="G13" s="81" t="s">
        <v>21</v>
      </c>
      <c r="H13" s="225"/>
      <c r="I13" s="80" t="s">
        <v>20</v>
      </c>
      <c r="J13" s="81" t="s">
        <v>21</v>
      </c>
      <c r="K13" s="225"/>
      <c r="L13" s="80" t="s">
        <v>20</v>
      </c>
      <c r="M13" s="81" t="s">
        <v>21</v>
      </c>
      <c r="N13" s="209"/>
      <c r="O13" s="80" t="s">
        <v>23</v>
      </c>
      <c r="P13" s="81" t="s">
        <v>24</v>
      </c>
      <c r="Q13" s="209"/>
      <c r="R13" s="82" t="s">
        <v>23</v>
      </c>
      <c r="S13" s="83" t="s">
        <v>24</v>
      </c>
      <c r="T13" s="209"/>
      <c r="U13" s="82" t="s">
        <v>23</v>
      </c>
      <c r="V13" s="84" t="s">
        <v>24</v>
      </c>
      <c r="W13" s="82" t="s">
        <v>23</v>
      </c>
      <c r="X13" s="83" t="s">
        <v>24</v>
      </c>
      <c r="Y13" s="38"/>
      <c r="AB13" s="14" t="s">
        <v>52</v>
      </c>
      <c r="AD13" s="12" t="s">
        <v>10</v>
      </c>
    </row>
    <row r="14" spans="1:40" ht="13.5" customHeight="1" x14ac:dyDescent="0.2">
      <c r="C14" s="85" t="s">
        <v>13</v>
      </c>
      <c r="D14" s="86" t="s">
        <v>103</v>
      </c>
      <c r="E14" s="3"/>
      <c r="F14" s="87" t="str">
        <f>IFERROR(100-G14," ")</f>
        <v xml:space="preserve"> </v>
      </c>
      <c r="G14" s="88" t="str">
        <f>IFERROR(E14*100/G11," ")</f>
        <v xml:space="preserve"> </v>
      </c>
      <c r="H14" s="3"/>
      <c r="I14" s="87" t="str">
        <f>IFERROR(100-J14," ")</f>
        <v xml:space="preserve"> </v>
      </c>
      <c r="J14" s="87" t="str">
        <f>IFERROR(H14*100/J11," ")</f>
        <v xml:space="preserve"> </v>
      </c>
      <c r="K14" s="3"/>
      <c r="L14" s="87" t="str">
        <f>IFERROR(100-M14," ")</f>
        <v xml:space="preserve"> </v>
      </c>
      <c r="M14" s="87" t="str">
        <f>IFERROR(K14*100/M11," ")</f>
        <v xml:space="preserve"> </v>
      </c>
      <c r="N14" s="3"/>
      <c r="O14" s="87" t="str">
        <f>IFERROR(100-P14," ")</f>
        <v xml:space="preserve"> </v>
      </c>
      <c r="P14" s="87" t="str">
        <f>IFERROR(N14*100/P11," ")</f>
        <v xml:space="preserve"> </v>
      </c>
      <c r="Q14" s="34"/>
      <c r="R14" s="89" t="str">
        <f>IFERROR(100-S14," ")</f>
        <v xml:space="preserve"> </v>
      </c>
      <c r="S14" s="89" t="str">
        <f>IFERROR(Q14*100/S11," ")</f>
        <v xml:space="preserve"> </v>
      </c>
      <c r="T14" s="34"/>
      <c r="U14" s="90" t="str">
        <f>IFERROR(100-V14," ")</f>
        <v xml:space="preserve"> </v>
      </c>
      <c r="V14" s="91" t="str">
        <f>IFERROR(T14*100/V11," ")</f>
        <v xml:space="preserve"> </v>
      </c>
      <c r="W14" s="92" t="str">
        <f t="shared" ref="W14:W21" si="0">IFERROR(100-X14," ")</f>
        <v xml:space="preserve"> </v>
      </c>
      <c r="X14" s="92" t="str">
        <f>IFERROR(Z14/Y14," ")</f>
        <v xml:space="preserve"> </v>
      </c>
      <c r="Y14" s="39">
        <f>COUNT(E14,H14,K14,N14,Q14,T14)</f>
        <v>0</v>
      </c>
      <c r="Z14" s="40">
        <f>SUM(V14,S14,P14,M14,J14,G14)</f>
        <v>0</v>
      </c>
      <c r="AB14" s="14">
        <f>COUNT(E14:E26)</f>
        <v>0</v>
      </c>
      <c r="AD14" s="12" t="s">
        <v>28</v>
      </c>
    </row>
    <row r="15" spans="1:40" ht="13.5" customHeight="1" x14ac:dyDescent="0.2">
      <c r="C15" s="93" t="s">
        <v>14</v>
      </c>
      <c r="D15" s="94" t="s">
        <v>104</v>
      </c>
      <c r="E15" s="3"/>
      <c r="F15" s="87" t="str">
        <f t="shared" ref="F15:F24" si="1">IFERROR(100-G15," ")</f>
        <v xml:space="preserve"> </v>
      </c>
      <c r="G15" s="88" t="str">
        <f>IFERROR(E15*100/G11," ")</f>
        <v xml:space="preserve"> </v>
      </c>
      <c r="H15" s="3"/>
      <c r="I15" s="87" t="str">
        <f t="shared" ref="I15:I24" si="2">IFERROR(100-J15," ")</f>
        <v xml:space="preserve"> </v>
      </c>
      <c r="J15" s="87" t="str">
        <f>IFERROR(H15*100/J11," ")</f>
        <v xml:space="preserve"> </v>
      </c>
      <c r="K15" s="3"/>
      <c r="L15" s="87" t="str">
        <f t="shared" ref="L15:L24" si="3">IFERROR(100-M15," ")</f>
        <v xml:space="preserve"> </v>
      </c>
      <c r="M15" s="87" t="str">
        <f>IFERROR(K15*100/M11," ")</f>
        <v xml:space="preserve"> </v>
      </c>
      <c r="N15" s="3"/>
      <c r="O15" s="87" t="str">
        <f t="shared" ref="O15:O24" si="4">IFERROR(100-P15," ")</f>
        <v xml:space="preserve"> </v>
      </c>
      <c r="P15" s="87" t="str">
        <f>IFERROR(N15*100/P11," ")</f>
        <v xml:space="preserve"> </v>
      </c>
      <c r="Q15" s="34"/>
      <c r="R15" s="89" t="str">
        <f t="shared" ref="R15:R24" si="5">IFERROR(100-S15," ")</f>
        <v xml:space="preserve"> </v>
      </c>
      <c r="S15" s="89" t="str">
        <f>IFERROR(Q15*100/S11," ")</f>
        <v xml:space="preserve"> </v>
      </c>
      <c r="T15" s="34"/>
      <c r="U15" s="90" t="str">
        <f>IFERROR(100-V15," ")</f>
        <v xml:space="preserve"> </v>
      </c>
      <c r="V15" s="91" t="str">
        <f>IFERROR(T15*100/V11," ")</f>
        <v xml:space="preserve"> </v>
      </c>
      <c r="W15" s="95" t="str">
        <f t="shared" si="0"/>
        <v xml:space="preserve"> </v>
      </c>
      <c r="X15" s="95" t="str">
        <f t="shared" ref="X15:X24" si="6">IFERROR(Z15/Y15," ")</f>
        <v xml:space="preserve"> </v>
      </c>
      <c r="Y15" s="39">
        <f t="shared" ref="Y15:Y26" si="7">COUNT(E15,H15,K15,N15,Q15,T15)</f>
        <v>0</v>
      </c>
      <c r="Z15" s="40">
        <f t="shared" ref="Z15:Z26" si="8">SUM(V15,S15,P15,M15,J15,G15)</f>
        <v>0</v>
      </c>
      <c r="AB15" s="14" t="s">
        <v>53</v>
      </c>
      <c r="AD15" s="12" t="s">
        <v>29</v>
      </c>
    </row>
    <row r="16" spans="1:40" ht="13.5" customHeight="1" x14ac:dyDescent="0.2">
      <c r="C16" s="85" t="s">
        <v>15</v>
      </c>
      <c r="D16" s="86" t="s">
        <v>105</v>
      </c>
      <c r="E16" s="3"/>
      <c r="F16" s="87" t="str">
        <f t="shared" si="1"/>
        <v xml:space="preserve"> </v>
      </c>
      <c r="G16" s="88" t="str">
        <f>IFERROR(E16*100/G11," ")</f>
        <v xml:space="preserve"> </v>
      </c>
      <c r="H16" s="3"/>
      <c r="I16" s="87" t="str">
        <f t="shared" si="2"/>
        <v xml:space="preserve"> </v>
      </c>
      <c r="J16" s="87" t="str">
        <f>IFERROR(H16*100/J11," ")</f>
        <v xml:space="preserve"> </v>
      </c>
      <c r="K16" s="3"/>
      <c r="L16" s="87" t="str">
        <f t="shared" si="3"/>
        <v xml:space="preserve"> </v>
      </c>
      <c r="M16" s="87" t="str">
        <f>IFERROR(K16*100/M11," ")</f>
        <v xml:space="preserve"> </v>
      </c>
      <c r="N16" s="3"/>
      <c r="O16" s="87" t="str">
        <f t="shared" si="4"/>
        <v xml:space="preserve"> </v>
      </c>
      <c r="P16" s="87" t="str">
        <f>IFERROR(N16*100/P11," ")</f>
        <v xml:space="preserve"> </v>
      </c>
      <c r="Q16" s="34"/>
      <c r="R16" s="89" t="str">
        <f t="shared" si="5"/>
        <v xml:space="preserve"> </v>
      </c>
      <c r="S16" s="89" t="str">
        <f>IFERROR(Q16*100/S11," ")</f>
        <v xml:space="preserve"> </v>
      </c>
      <c r="T16" s="34"/>
      <c r="U16" s="90" t="str">
        <f t="shared" ref="U16:U24" si="9">IFERROR(100-V16," ")</f>
        <v xml:space="preserve"> </v>
      </c>
      <c r="V16" s="91" t="str">
        <f>IFERROR(T16*100/V11," ")</f>
        <v xml:space="preserve"> </v>
      </c>
      <c r="W16" s="92" t="str">
        <f t="shared" si="0"/>
        <v xml:space="preserve"> </v>
      </c>
      <c r="X16" s="92" t="str">
        <f t="shared" si="6"/>
        <v xml:space="preserve"> </v>
      </c>
      <c r="Y16" s="39">
        <f t="shared" si="7"/>
        <v>0</v>
      </c>
      <c r="Z16" s="40">
        <f t="shared" si="8"/>
        <v>0</v>
      </c>
      <c r="AB16" s="14">
        <f>SUM(E14:E26,H14:H26,K14:K26,N14:N26,Q14:Q26,T14:T26)</f>
        <v>0</v>
      </c>
      <c r="AD16" s="12" t="s">
        <v>30</v>
      </c>
    </row>
    <row r="17" spans="3:33" ht="13.5" customHeight="1" x14ac:dyDescent="0.2">
      <c r="C17" s="93" t="s">
        <v>16</v>
      </c>
      <c r="D17" s="94" t="s">
        <v>106</v>
      </c>
      <c r="E17" s="3"/>
      <c r="F17" s="87" t="str">
        <f t="shared" si="1"/>
        <v xml:space="preserve"> </v>
      </c>
      <c r="G17" s="88" t="str">
        <f>IFERROR(E17*100/G11," ")</f>
        <v xml:space="preserve"> </v>
      </c>
      <c r="H17" s="3"/>
      <c r="I17" s="87" t="str">
        <f t="shared" si="2"/>
        <v xml:space="preserve"> </v>
      </c>
      <c r="J17" s="87" t="str">
        <f>IFERROR(H17*100/J11," ")</f>
        <v xml:space="preserve"> </v>
      </c>
      <c r="K17" s="3"/>
      <c r="L17" s="87" t="str">
        <f t="shared" si="3"/>
        <v xml:space="preserve"> </v>
      </c>
      <c r="M17" s="87" t="str">
        <f>IFERROR(K17*100/M11," ")</f>
        <v xml:space="preserve"> </v>
      </c>
      <c r="N17" s="3"/>
      <c r="O17" s="87" t="str">
        <f t="shared" si="4"/>
        <v xml:space="preserve"> </v>
      </c>
      <c r="P17" s="87" t="str">
        <f>IFERROR(N17*100/P11," ")</f>
        <v xml:space="preserve"> </v>
      </c>
      <c r="Q17" s="34"/>
      <c r="R17" s="89" t="str">
        <f t="shared" si="5"/>
        <v xml:space="preserve"> </v>
      </c>
      <c r="S17" s="89" t="str">
        <f>IFERROR(Q17*100/S11," ")</f>
        <v xml:space="preserve"> </v>
      </c>
      <c r="T17" s="34"/>
      <c r="U17" s="90" t="str">
        <f t="shared" si="9"/>
        <v xml:space="preserve"> </v>
      </c>
      <c r="V17" s="91" t="str">
        <f>IFERROR(T17*100/V11," ")</f>
        <v xml:space="preserve"> </v>
      </c>
      <c r="W17" s="95" t="str">
        <f t="shared" si="0"/>
        <v xml:space="preserve"> </v>
      </c>
      <c r="X17" s="95" t="str">
        <f t="shared" si="6"/>
        <v xml:space="preserve"> </v>
      </c>
      <c r="Y17" s="39">
        <f t="shared" si="7"/>
        <v>0</v>
      </c>
      <c r="Z17" s="40">
        <f t="shared" si="8"/>
        <v>0</v>
      </c>
      <c r="AB17" s="14" t="s">
        <v>54</v>
      </c>
      <c r="AD17" s="12" t="s">
        <v>31</v>
      </c>
    </row>
    <row r="18" spans="3:33" ht="13.5" customHeight="1" x14ac:dyDescent="0.2">
      <c r="C18" s="85" t="s">
        <v>17</v>
      </c>
      <c r="D18" s="86" t="s">
        <v>107</v>
      </c>
      <c r="E18" s="3"/>
      <c r="F18" s="87" t="str">
        <f t="shared" si="1"/>
        <v xml:space="preserve"> </v>
      </c>
      <c r="G18" s="88" t="str">
        <f>IFERROR(E18*100/G11," ")</f>
        <v xml:space="preserve"> </v>
      </c>
      <c r="H18" s="3"/>
      <c r="I18" s="87" t="str">
        <f t="shared" si="2"/>
        <v xml:space="preserve"> </v>
      </c>
      <c r="J18" s="87" t="str">
        <f>IFERROR(H18*100/J11," ")</f>
        <v xml:space="preserve"> </v>
      </c>
      <c r="K18" s="3"/>
      <c r="L18" s="87" t="str">
        <f t="shared" si="3"/>
        <v xml:space="preserve"> </v>
      </c>
      <c r="M18" s="87" t="str">
        <f>IFERROR(K18*100/M11," ")</f>
        <v xml:space="preserve"> </v>
      </c>
      <c r="N18" s="3"/>
      <c r="O18" s="87" t="str">
        <f t="shared" si="4"/>
        <v xml:space="preserve"> </v>
      </c>
      <c r="P18" s="87" t="str">
        <f>IFERROR(N18*100/P11," ")</f>
        <v xml:space="preserve"> </v>
      </c>
      <c r="Q18" s="34"/>
      <c r="R18" s="89" t="str">
        <f t="shared" si="5"/>
        <v xml:space="preserve"> </v>
      </c>
      <c r="S18" s="89" t="str">
        <f>IFERROR(Q18*100/S11," ")</f>
        <v xml:space="preserve"> </v>
      </c>
      <c r="T18" s="34"/>
      <c r="U18" s="90" t="str">
        <f t="shared" si="9"/>
        <v xml:space="preserve"> </v>
      </c>
      <c r="V18" s="91" t="str">
        <f>IFERROR(T18*100/V11," ")</f>
        <v xml:space="preserve"> </v>
      </c>
      <c r="W18" s="92" t="str">
        <f t="shared" si="0"/>
        <v xml:space="preserve"> </v>
      </c>
      <c r="X18" s="92" t="str">
        <f t="shared" si="6"/>
        <v xml:space="preserve"> </v>
      </c>
      <c r="Y18" s="39">
        <f t="shared" si="7"/>
        <v>0</v>
      </c>
      <c r="Z18" s="40">
        <f t="shared" si="8"/>
        <v>0</v>
      </c>
      <c r="AB18" s="14">
        <f>AB12*AB14</f>
        <v>0</v>
      </c>
      <c r="AD18" s="12" t="s">
        <v>32</v>
      </c>
    </row>
    <row r="19" spans="3:33" ht="13.5" customHeight="1" x14ac:dyDescent="0.2">
      <c r="C19" s="93" t="s">
        <v>13</v>
      </c>
      <c r="D19" s="94" t="s">
        <v>108</v>
      </c>
      <c r="E19" s="3"/>
      <c r="F19" s="87" t="str">
        <f t="shared" si="1"/>
        <v xml:space="preserve"> </v>
      </c>
      <c r="G19" s="88" t="str">
        <f>IFERROR(E19*100/G11," ")</f>
        <v xml:space="preserve"> </v>
      </c>
      <c r="H19" s="3"/>
      <c r="I19" s="87" t="str">
        <f t="shared" si="2"/>
        <v xml:space="preserve"> </v>
      </c>
      <c r="J19" s="87" t="str">
        <f>IFERROR(H19*100/J11," ")</f>
        <v xml:space="preserve"> </v>
      </c>
      <c r="K19" s="3"/>
      <c r="L19" s="87" t="str">
        <f t="shared" si="3"/>
        <v xml:space="preserve"> </v>
      </c>
      <c r="M19" s="87" t="str">
        <f>IFERROR(K19*100/M11," ")</f>
        <v xml:space="preserve"> </v>
      </c>
      <c r="N19" s="3"/>
      <c r="O19" s="87" t="str">
        <f t="shared" si="4"/>
        <v xml:space="preserve"> </v>
      </c>
      <c r="P19" s="87" t="str">
        <f>IFERROR(N19*100/P11," ")</f>
        <v xml:space="preserve"> </v>
      </c>
      <c r="Q19" s="34"/>
      <c r="R19" s="89" t="str">
        <f t="shared" si="5"/>
        <v xml:space="preserve"> </v>
      </c>
      <c r="S19" s="89" t="str">
        <f>IFERROR(Q19*100/S11," ")</f>
        <v xml:space="preserve"> </v>
      </c>
      <c r="T19" s="34"/>
      <c r="U19" s="90" t="str">
        <f t="shared" si="9"/>
        <v xml:space="preserve"> </v>
      </c>
      <c r="V19" s="91" t="str">
        <f>IFERROR(T19*100/V11," ")</f>
        <v xml:space="preserve"> </v>
      </c>
      <c r="W19" s="95" t="str">
        <f t="shared" si="0"/>
        <v xml:space="preserve"> </v>
      </c>
      <c r="X19" s="95" t="str">
        <f t="shared" si="6"/>
        <v xml:space="preserve"> </v>
      </c>
      <c r="Y19" s="39">
        <f t="shared" si="7"/>
        <v>0</v>
      </c>
      <c r="Z19" s="40">
        <f t="shared" si="8"/>
        <v>0</v>
      </c>
      <c r="AB19" s="14" t="s">
        <v>55</v>
      </c>
      <c r="AD19" s="12" t="s">
        <v>33</v>
      </c>
    </row>
    <row r="20" spans="3:33" ht="13.5" customHeight="1" x14ac:dyDescent="0.2">
      <c r="C20" s="85" t="s">
        <v>14</v>
      </c>
      <c r="D20" s="86" t="s">
        <v>109</v>
      </c>
      <c r="E20" s="3"/>
      <c r="F20" s="87" t="str">
        <f t="shared" si="1"/>
        <v xml:space="preserve"> </v>
      </c>
      <c r="G20" s="88" t="str">
        <f>IFERROR(E20*100/G11," ")</f>
        <v xml:space="preserve"> </v>
      </c>
      <c r="H20" s="3"/>
      <c r="I20" s="87" t="str">
        <f t="shared" si="2"/>
        <v xml:space="preserve"> </v>
      </c>
      <c r="J20" s="87" t="str">
        <f>IFERROR(H20*100/J11," ")</f>
        <v xml:space="preserve"> </v>
      </c>
      <c r="K20" s="3"/>
      <c r="L20" s="87" t="str">
        <f t="shared" si="3"/>
        <v xml:space="preserve"> </v>
      </c>
      <c r="M20" s="87" t="str">
        <f>IFERROR(K20*100/M11," ")</f>
        <v xml:space="preserve"> </v>
      </c>
      <c r="N20" s="3"/>
      <c r="O20" s="87" t="str">
        <f t="shared" si="4"/>
        <v xml:space="preserve"> </v>
      </c>
      <c r="P20" s="87" t="str">
        <f>IFERROR(N20*100/P11," ")</f>
        <v xml:space="preserve"> </v>
      </c>
      <c r="Q20" s="34"/>
      <c r="R20" s="89" t="str">
        <f t="shared" si="5"/>
        <v xml:space="preserve"> </v>
      </c>
      <c r="S20" s="89" t="str">
        <f>IFERROR(Q20*100/S11," ")</f>
        <v xml:space="preserve"> </v>
      </c>
      <c r="T20" s="34"/>
      <c r="U20" s="90" t="str">
        <f t="shared" si="9"/>
        <v xml:space="preserve"> </v>
      </c>
      <c r="V20" s="91" t="str">
        <f>IFERROR(T20*100/V11," ")</f>
        <v xml:space="preserve"> </v>
      </c>
      <c r="W20" s="92" t="str">
        <f t="shared" si="0"/>
        <v xml:space="preserve"> </v>
      </c>
      <c r="X20" s="92" t="str">
        <f t="shared" si="6"/>
        <v xml:space="preserve"> </v>
      </c>
      <c r="Y20" s="39">
        <f t="shared" si="7"/>
        <v>0</v>
      </c>
      <c r="Z20" s="40">
        <f t="shared" si="8"/>
        <v>0</v>
      </c>
      <c r="AB20" s="14" t="e">
        <f>AB16*100/AB18</f>
        <v>#DIV/0!</v>
      </c>
    </row>
    <row r="21" spans="3:33" ht="13.5" customHeight="1" x14ac:dyDescent="0.2">
      <c r="C21" s="93" t="s">
        <v>15</v>
      </c>
      <c r="D21" s="94" t="s">
        <v>110</v>
      </c>
      <c r="E21" s="3"/>
      <c r="F21" s="87" t="str">
        <f t="shared" si="1"/>
        <v xml:space="preserve"> </v>
      </c>
      <c r="G21" s="88" t="str">
        <f>IFERROR(E21*100/G11," ")</f>
        <v xml:space="preserve"> </v>
      </c>
      <c r="H21" s="3"/>
      <c r="I21" s="87" t="str">
        <f t="shared" si="2"/>
        <v xml:space="preserve"> </v>
      </c>
      <c r="J21" s="87" t="str">
        <f>IFERROR(H21*100/J11," ")</f>
        <v xml:space="preserve"> </v>
      </c>
      <c r="K21" s="3"/>
      <c r="L21" s="87" t="str">
        <f t="shared" si="3"/>
        <v xml:space="preserve"> </v>
      </c>
      <c r="M21" s="87" t="str">
        <f>IFERROR(K21*100/M11," ")</f>
        <v xml:space="preserve"> </v>
      </c>
      <c r="N21" s="3"/>
      <c r="O21" s="87" t="str">
        <f t="shared" si="4"/>
        <v xml:space="preserve"> </v>
      </c>
      <c r="P21" s="87" t="str">
        <f>IFERROR(N21*100/P11," ")</f>
        <v xml:space="preserve"> </v>
      </c>
      <c r="Q21" s="34"/>
      <c r="R21" s="89" t="str">
        <f t="shared" si="5"/>
        <v xml:space="preserve"> </v>
      </c>
      <c r="S21" s="89" t="str">
        <f>IFERROR(Q21*100/S11," ")</f>
        <v xml:space="preserve"> </v>
      </c>
      <c r="T21" s="34"/>
      <c r="U21" s="90" t="str">
        <f t="shared" si="9"/>
        <v xml:space="preserve"> </v>
      </c>
      <c r="V21" s="91" t="str">
        <f>IFERROR(T21*100/V11," ")</f>
        <v xml:space="preserve"> </v>
      </c>
      <c r="W21" s="95" t="str">
        <f t="shared" si="0"/>
        <v xml:space="preserve"> </v>
      </c>
      <c r="X21" s="95" t="str">
        <f t="shared" si="6"/>
        <v xml:space="preserve"> </v>
      </c>
      <c r="Y21" s="39">
        <f t="shared" si="7"/>
        <v>0</v>
      </c>
      <c r="Z21" s="40">
        <f t="shared" si="8"/>
        <v>0</v>
      </c>
      <c r="AB21" s="16"/>
    </row>
    <row r="22" spans="3:33" ht="13.5" customHeight="1" x14ac:dyDescent="0.2">
      <c r="C22" s="85" t="s">
        <v>16</v>
      </c>
      <c r="D22" s="86" t="s">
        <v>111</v>
      </c>
      <c r="E22" s="3"/>
      <c r="F22" s="87" t="str">
        <f t="shared" si="1"/>
        <v xml:space="preserve"> </v>
      </c>
      <c r="G22" s="88" t="str">
        <f>IFERROR(E22*100/G11," ")</f>
        <v xml:space="preserve"> </v>
      </c>
      <c r="H22" s="3"/>
      <c r="I22" s="87" t="str">
        <f t="shared" si="2"/>
        <v xml:space="preserve"> </v>
      </c>
      <c r="J22" s="87" t="str">
        <f>IFERROR(H22*100/J11," ")</f>
        <v xml:space="preserve"> </v>
      </c>
      <c r="K22" s="3"/>
      <c r="L22" s="87" t="str">
        <f t="shared" si="3"/>
        <v xml:space="preserve"> </v>
      </c>
      <c r="M22" s="87" t="str">
        <f>IFERROR(K22*100/M11," ")</f>
        <v xml:space="preserve"> </v>
      </c>
      <c r="N22" s="3"/>
      <c r="O22" s="87" t="str">
        <f t="shared" si="4"/>
        <v xml:space="preserve"> </v>
      </c>
      <c r="P22" s="87" t="str">
        <f>IFERROR(N22*100/P11," ")</f>
        <v xml:space="preserve"> </v>
      </c>
      <c r="Q22" s="34"/>
      <c r="R22" s="89" t="str">
        <f t="shared" si="5"/>
        <v xml:space="preserve"> </v>
      </c>
      <c r="S22" s="89" t="str">
        <f>IFERROR(Q22*100/S11," ")</f>
        <v xml:space="preserve"> </v>
      </c>
      <c r="T22" s="34"/>
      <c r="U22" s="90" t="str">
        <f t="shared" si="9"/>
        <v xml:space="preserve"> </v>
      </c>
      <c r="V22" s="91" t="str">
        <f>IFERROR(T22*100/V11," ")</f>
        <v xml:space="preserve"> </v>
      </c>
      <c r="W22" s="92" t="str">
        <f>IFERROR(100-X22," ")</f>
        <v xml:space="preserve"> </v>
      </c>
      <c r="X22" s="92" t="str">
        <f t="shared" si="6"/>
        <v xml:space="preserve"> </v>
      </c>
      <c r="Y22" s="39">
        <f t="shared" si="7"/>
        <v>0</v>
      </c>
      <c r="Z22" s="40">
        <f t="shared" si="8"/>
        <v>0</v>
      </c>
      <c r="AB22" s="17"/>
    </row>
    <row r="23" spans="3:33" ht="13.5" customHeight="1" x14ac:dyDescent="0.2">
      <c r="C23" s="93" t="s">
        <v>17</v>
      </c>
      <c r="D23" s="94" t="s">
        <v>112</v>
      </c>
      <c r="E23" s="3"/>
      <c r="F23" s="87" t="str">
        <f t="shared" si="1"/>
        <v xml:space="preserve"> </v>
      </c>
      <c r="G23" s="88" t="str">
        <f>IFERROR(E23*100/G11," ")</f>
        <v xml:space="preserve"> </v>
      </c>
      <c r="H23" s="3"/>
      <c r="I23" s="87" t="str">
        <f t="shared" si="2"/>
        <v xml:space="preserve"> </v>
      </c>
      <c r="J23" s="87" t="str">
        <f>IFERROR(H23*100/J11," ")</f>
        <v xml:space="preserve"> </v>
      </c>
      <c r="K23" s="3"/>
      <c r="L23" s="87" t="str">
        <f t="shared" si="3"/>
        <v xml:space="preserve"> </v>
      </c>
      <c r="M23" s="87" t="str">
        <f>IFERROR(K23*100/M11," ")</f>
        <v xml:space="preserve"> </v>
      </c>
      <c r="N23" s="3"/>
      <c r="O23" s="87" t="str">
        <f t="shared" si="4"/>
        <v xml:space="preserve"> </v>
      </c>
      <c r="P23" s="87" t="str">
        <f>IFERROR(N23*100/P11," ")</f>
        <v xml:space="preserve"> </v>
      </c>
      <c r="Q23" s="34"/>
      <c r="R23" s="89" t="str">
        <f t="shared" si="5"/>
        <v xml:space="preserve"> </v>
      </c>
      <c r="S23" s="89" t="str">
        <f>IFERROR(Q23*100/S11," ")</f>
        <v xml:space="preserve"> </v>
      </c>
      <c r="T23" s="34"/>
      <c r="U23" s="90" t="str">
        <f t="shared" si="9"/>
        <v xml:space="preserve"> </v>
      </c>
      <c r="V23" s="91" t="str">
        <f>IFERROR(T23*100/V11," ")</f>
        <v xml:space="preserve"> </v>
      </c>
      <c r="W23" s="95" t="str">
        <f>IFERROR(100-X23," ")</f>
        <v xml:space="preserve"> </v>
      </c>
      <c r="X23" s="95" t="str">
        <f t="shared" si="6"/>
        <v xml:space="preserve"> </v>
      </c>
      <c r="Y23" s="39">
        <f t="shared" si="7"/>
        <v>0</v>
      </c>
      <c r="Z23" s="40">
        <f t="shared" si="8"/>
        <v>0</v>
      </c>
      <c r="AB23" s="22" t="s">
        <v>56</v>
      </c>
    </row>
    <row r="24" spans="3:33" ht="13.5" customHeight="1" x14ac:dyDescent="0.2">
      <c r="C24" s="85" t="s">
        <v>13</v>
      </c>
      <c r="D24" s="86" t="s">
        <v>113</v>
      </c>
      <c r="E24" s="3"/>
      <c r="F24" s="87" t="str">
        <f t="shared" si="1"/>
        <v xml:space="preserve"> </v>
      </c>
      <c r="G24" s="88" t="str">
        <f>IFERROR(E24*100/G11," ")</f>
        <v xml:space="preserve"> </v>
      </c>
      <c r="H24" s="3"/>
      <c r="I24" s="87" t="str">
        <f t="shared" si="2"/>
        <v xml:space="preserve"> </v>
      </c>
      <c r="J24" s="87" t="str">
        <f>IFERROR(H24*100/J11," ")</f>
        <v xml:space="preserve"> </v>
      </c>
      <c r="K24" s="3"/>
      <c r="L24" s="87" t="str">
        <f t="shared" si="3"/>
        <v xml:space="preserve"> </v>
      </c>
      <c r="M24" s="87" t="str">
        <f>IFERROR(K24*100/M11," ")</f>
        <v xml:space="preserve"> </v>
      </c>
      <c r="N24" s="3"/>
      <c r="O24" s="87" t="str">
        <f t="shared" si="4"/>
        <v xml:space="preserve"> </v>
      </c>
      <c r="P24" s="87" t="str">
        <f>IFERROR(N24*100/P11," ")</f>
        <v xml:space="preserve"> </v>
      </c>
      <c r="Q24" s="34"/>
      <c r="R24" s="89" t="str">
        <f t="shared" si="5"/>
        <v xml:space="preserve"> </v>
      </c>
      <c r="S24" s="89" t="str">
        <f>IFERROR(Q24*100/S11," ")</f>
        <v xml:space="preserve"> </v>
      </c>
      <c r="T24" s="34"/>
      <c r="U24" s="90" t="str">
        <f t="shared" si="9"/>
        <v xml:space="preserve"> </v>
      </c>
      <c r="V24" s="91" t="str">
        <f>IFERROR(T24*100/V11," ")</f>
        <v xml:space="preserve"> </v>
      </c>
      <c r="W24" s="92" t="str">
        <f>IFERROR(100-X24," ")</f>
        <v xml:space="preserve"> </v>
      </c>
      <c r="X24" s="92" t="str">
        <f t="shared" si="6"/>
        <v xml:space="preserve"> </v>
      </c>
      <c r="Y24" s="39">
        <f t="shared" si="7"/>
        <v>0</v>
      </c>
      <c r="Z24" s="40">
        <f t="shared" si="8"/>
        <v>0</v>
      </c>
      <c r="AB24" s="17"/>
    </row>
    <row r="25" spans="3:33" ht="13.5" customHeight="1" x14ac:dyDescent="0.2">
      <c r="C25" s="85"/>
      <c r="D25" s="86"/>
      <c r="E25" s="96"/>
      <c r="F25" s="87"/>
      <c r="G25" s="88"/>
      <c r="H25" s="96"/>
      <c r="I25" s="87"/>
      <c r="J25" s="87"/>
      <c r="K25" s="96"/>
      <c r="L25" s="87"/>
      <c r="M25" s="87"/>
      <c r="N25" s="96"/>
      <c r="O25" s="87"/>
      <c r="P25" s="87"/>
      <c r="Q25" s="97"/>
      <c r="R25" s="89"/>
      <c r="S25" s="89"/>
      <c r="T25" s="97"/>
      <c r="U25" s="90"/>
      <c r="V25" s="91"/>
      <c r="W25" s="90"/>
      <c r="X25" s="90"/>
      <c r="Y25" s="39">
        <f t="shared" si="7"/>
        <v>0</v>
      </c>
      <c r="Z25" s="40">
        <f t="shared" si="8"/>
        <v>0</v>
      </c>
      <c r="AB25" s="17"/>
    </row>
    <row r="26" spans="3:33" ht="13.5" customHeight="1" x14ac:dyDescent="0.2">
      <c r="C26" s="85"/>
      <c r="D26" s="86"/>
      <c r="E26" s="96"/>
      <c r="F26" s="87"/>
      <c r="G26" s="88"/>
      <c r="H26" s="96"/>
      <c r="I26" s="87"/>
      <c r="J26" s="87"/>
      <c r="K26" s="96"/>
      <c r="L26" s="87"/>
      <c r="M26" s="87"/>
      <c r="N26" s="96"/>
      <c r="O26" s="87"/>
      <c r="P26" s="87"/>
      <c r="Q26" s="97"/>
      <c r="R26" s="89"/>
      <c r="S26" s="89"/>
      <c r="T26" s="97"/>
      <c r="U26" s="90"/>
      <c r="V26" s="91"/>
      <c r="W26" s="90"/>
      <c r="X26" s="90"/>
      <c r="Y26" s="39">
        <f t="shared" si="7"/>
        <v>0</v>
      </c>
      <c r="Z26" s="40">
        <f t="shared" si="8"/>
        <v>0</v>
      </c>
    </row>
    <row r="27" spans="3:33" ht="13.5" customHeight="1" x14ac:dyDescent="0.2">
      <c r="C27" s="85"/>
      <c r="D27" s="85"/>
      <c r="E27" s="115"/>
      <c r="F27" s="85"/>
      <c r="G27" s="85"/>
      <c r="H27" s="85"/>
      <c r="I27" s="85"/>
      <c r="J27" s="85"/>
      <c r="K27" s="85"/>
      <c r="L27" s="85"/>
      <c r="M27" s="85"/>
      <c r="N27" s="85"/>
      <c r="O27" s="85"/>
      <c r="P27" s="85"/>
      <c r="Q27" s="85"/>
      <c r="R27" s="116"/>
      <c r="S27" s="116"/>
      <c r="T27" s="116"/>
      <c r="U27" s="116"/>
      <c r="V27" s="117"/>
      <c r="W27" s="116"/>
      <c r="X27" s="116"/>
      <c r="Y27" s="41"/>
      <c r="Z27" s="41"/>
      <c r="AB27" s="9" t="str">
        <f>E10</f>
        <v xml:space="preserve">الصف / </v>
      </c>
      <c r="AC27" s="9" t="str">
        <f>H10</f>
        <v xml:space="preserve">الصف / </v>
      </c>
      <c r="AD27" s="9" t="str">
        <f>K10</f>
        <v xml:space="preserve">الصف / </v>
      </c>
      <c r="AE27" s="9" t="str">
        <f>N10</f>
        <v xml:space="preserve">الصف / </v>
      </c>
      <c r="AF27" s="9" t="str">
        <f>Q10</f>
        <v xml:space="preserve">الصف / </v>
      </c>
      <c r="AG27" s="9" t="str">
        <f>T10</f>
        <v xml:space="preserve">الصف / </v>
      </c>
    </row>
    <row r="28" spans="3:33" ht="13.5" customHeight="1" x14ac:dyDescent="0.2">
      <c r="C28" s="85"/>
      <c r="D28" s="85"/>
      <c r="E28" s="115"/>
      <c r="F28" s="85"/>
      <c r="G28" s="85"/>
      <c r="H28" s="85"/>
      <c r="I28" s="85"/>
      <c r="J28" s="85"/>
      <c r="K28" s="85"/>
      <c r="L28" s="85"/>
      <c r="M28" s="85"/>
      <c r="N28" s="85"/>
      <c r="O28" s="85"/>
      <c r="P28" s="85"/>
      <c r="Q28" s="85"/>
      <c r="R28" s="116"/>
      <c r="S28" s="116"/>
      <c r="T28" s="116"/>
      <c r="U28" s="118"/>
      <c r="V28" s="119"/>
      <c r="W28" s="116"/>
      <c r="X28" s="116"/>
      <c r="Y28" s="41"/>
      <c r="Z28" s="41"/>
      <c r="AA28" s="21" t="s">
        <v>57</v>
      </c>
      <c r="AB28" s="9">
        <f>G11</f>
        <v>0</v>
      </c>
      <c r="AC28" s="9">
        <f>J11</f>
        <v>0</v>
      </c>
      <c r="AD28" s="9">
        <f>M11</f>
        <v>0</v>
      </c>
      <c r="AE28" s="9">
        <f>P11</f>
        <v>0</v>
      </c>
      <c r="AF28" s="9">
        <f>S11</f>
        <v>0</v>
      </c>
      <c r="AG28" s="9">
        <f>V11</f>
        <v>0</v>
      </c>
    </row>
    <row r="29" spans="3:33" ht="13.5" customHeight="1" x14ac:dyDescent="0.2">
      <c r="C29" s="85"/>
      <c r="D29" s="85"/>
      <c r="E29" s="115"/>
      <c r="F29" s="85"/>
      <c r="G29" s="85"/>
      <c r="H29" s="85"/>
      <c r="I29" s="85"/>
      <c r="J29" s="85"/>
      <c r="K29" s="85"/>
      <c r="L29" s="85"/>
      <c r="M29" s="85"/>
      <c r="N29" s="85"/>
      <c r="O29" s="85"/>
      <c r="P29" s="85"/>
      <c r="Q29" s="85"/>
      <c r="R29" s="116"/>
      <c r="S29" s="116"/>
      <c r="T29" s="116"/>
      <c r="U29" s="118"/>
      <c r="V29" s="119"/>
      <c r="W29" s="116"/>
      <c r="X29" s="116"/>
      <c r="Y29" s="41"/>
      <c r="Z29" s="41"/>
      <c r="AA29" s="21" t="s">
        <v>24</v>
      </c>
      <c r="AB29" s="9">
        <f>SUM(E14:E32)</f>
        <v>0</v>
      </c>
      <c r="AC29" s="9">
        <f>SUM(H14:H32)</f>
        <v>0</v>
      </c>
      <c r="AD29" s="9">
        <f>SUM(K14:K32)</f>
        <v>0</v>
      </c>
      <c r="AE29" s="9">
        <f>SUM(N14:N32)</f>
        <v>0</v>
      </c>
      <c r="AF29" s="9">
        <f>SUM(Q14:Q32)</f>
        <v>0</v>
      </c>
      <c r="AG29" s="9">
        <f>SUM(T14:T32)</f>
        <v>0</v>
      </c>
    </row>
    <row r="30" spans="3:33" ht="13.5" customHeight="1" x14ac:dyDescent="0.2">
      <c r="C30" s="85"/>
      <c r="D30" s="85"/>
      <c r="E30" s="115"/>
      <c r="F30" s="85"/>
      <c r="G30" s="85"/>
      <c r="H30" s="85"/>
      <c r="I30" s="85"/>
      <c r="J30" s="85"/>
      <c r="K30" s="85"/>
      <c r="L30" s="85"/>
      <c r="M30" s="85"/>
      <c r="N30" s="85"/>
      <c r="O30" s="85"/>
      <c r="P30" s="85"/>
      <c r="Q30" s="85"/>
      <c r="R30" s="116"/>
      <c r="S30" s="116"/>
      <c r="T30" s="116"/>
      <c r="U30" s="118"/>
      <c r="V30" s="119"/>
      <c r="W30" s="116"/>
      <c r="X30" s="116"/>
      <c r="Y30" s="41"/>
      <c r="Z30" s="41"/>
      <c r="AA30" s="21" t="s">
        <v>58</v>
      </c>
      <c r="AB30" s="9">
        <f>COUNT(E14:E32)</f>
        <v>0</v>
      </c>
      <c r="AC30" s="9">
        <f>COUNT(H14:H32)</f>
        <v>0</v>
      </c>
      <c r="AD30" s="9">
        <f>COUNT(K14:K32)</f>
        <v>0</v>
      </c>
      <c r="AE30" s="9">
        <f>COUNT(N14:N32)</f>
        <v>0</v>
      </c>
      <c r="AF30" s="9">
        <f>COUNT(Q14:Q32)</f>
        <v>0</v>
      </c>
      <c r="AG30" s="9">
        <f>COUNT(T14:T32)</f>
        <v>0</v>
      </c>
    </row>
    <row r="31" spans="3:33" ht="13.5" customHeight="1" x14ac:dyDescent="0.2">
      <c r="C31" s="85"/>
      <c r="D31" s="85"/>
      <c r="E31" s="120"/>
      <c r="F31" s="121"/>
      <c r="G31" s="85"/>
      <c r="H31" s="85"/>
      <c r="I31" s="85"/>
      <c r="J31" s="85"/>
      <c r="K31" s="85"/>
      <c r="L31" s="85"/>
      <c r="M31" s="85"/>
      <c r="N31" s="85"/>
      <c r="O31" s="85"/>
      <c r="P31" s="85"/>
      <c r="Q31" s="85"/>
      <c r="R31" s="116"/>
      <c r="S31" s="116"/>
      <c r="T31" s="116"/>
      <c r="U31" s="118"/>
      <c r="V31" s="119"/>
      <c r="W31" s="116"/>
      <c r="X31" s="116"/>
      <c r="Y31" s="41"/>
      <c r="Z31" s="41"/>
      <c r="AA31" s="21" t="s">
        <v>59</v>
      </c>
      <c r="AB31" s="10">
        <f t="shared" ref="AB31:AG31" si="10">AB28*AB30</f>
        <v>0</v>
      </c>
      <c r="AC31" s="10">
        <f t="shared" si="10"/>
        <v>0</v>
      </c>
      <c r="AD31" s="10">
        <f t="shared" si="10"/>
        <v>0</v>
      </c>
      <c r="AE31" s="10">
        <f t="shared" si="10"/>
        <v>0</v>
      </c>
      <c r="AF31" s="10">
        <f t="shared" si="10"/>
        <v>0</v>
      </c>
      <c r="AG31" s="10">
        <f t="shared" si="10"/>
        <v>0</v>
      </c>
    </row>
    <row r="32" spans="3:33" ht="13.5" customHeight="1" x14ac:dyDescent="0.2">
      <c r="C32" s="122"/>
      <c r="D32" s="123"/>
      <c r="E32" s="115"/>
      <c r="F32" s="115"/>
      <c r="G32" s="8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R32" s="116"/>
      <c r="S32" s="116"/>
      <c r="T32" s="116"/>
      <c r="U32" s="118"/>
      <c r="V32" s="119"/>
      <c r="W32" s="116"/>
      <c r="X32" s="116"/>
      <c r="Y32" s="41"/>
      <c r="Z32" s="41"/>
      <c r="AA32" s="21" t="s">
        <v>55</v>
      </c>
      <c r="AB32" s="10" t="e">
        <f t="shared" ref="AB32:AG32" si="11">AB29*100/AB31</f>
        <v>#DIV/0!</v>
      </c>
      <c r="AC32" s="10" t="e">
        <f t="shared" si="11"/>
        <v>#DIV/0!</v>
      </c>
      <c r="AD32" s="10" t="e">
        <f t="shared" si="11"/>
        <v>#DIV/0!</v>
      </c>
      <c r="AE32" s="10" t="e">
        <f t="shared" si="11"/>
        <v>#DIV/0!</v>
      </c>
      <c r="AF32" s="10" t="e">
        <f t="shared" si="11"/>
        <v>#DIV/0!</v>
      </c>
      <c r="AG32" s="10" t="e">
        <f t="shared" si="11"/>
        <v>#DIV/0!</v>
      </c>
    </row>
    <row r="33" spans="3:28" ht="13.5" customHeight="1" x14ac:dyDescent="0.2">
      <c r="C33" s="171" t="str">
        <f>AB23&amp;AB14</f>
        <v>عدد الأيام المستهدفة / 0</v>
      </c>
      <c r="D33" s="172"/>
      <c r="E33" s="179" t="str">
        <f>E10</f>
        <v xml:space="preserve">الصف / </v>
      </c>
      <c r="F33" s="179"/>
      <c r="G33" s="180"/>
      <c r="H33" s="183" t="str">
        <f>H10</f>
        <v xml:space="preserve">الصف / </v>
      </c>
      <c r="I33" s="179"/>
      <c r="J33" s="180"/>
      <c r="K33" s="183" t="str">
        <f>K10</f>
        <v xml:space="preserve">الصف / </v>
      </c>
      <c r="L33" s="179"/>
      <c r="M33" s="180"/>
      <c r="N33" s="183" t="str">
        <f>N10</f>
        <v xml:space="preserve">الصف / </v>
      </c>
      <c r="O33" s="179"/>
      <c r="P33" s="180"/>
      <c r="Q33" s="183" t="str">
        <f>Q10</f>
        <v xml:space="preserve">الصف / </v>
      </c>
      <c r="R33" s="179"/>
      <c r="S33" s="180"/>
      <c r="T33" s="183" t="str">
        <f>T10</f>
        <v xml:space="preserve">الصف / </v>
      </c>
      <c r="U33" s="179"/>
      <c r="V33" s="219"/>
      <c r="W33" s="227" t="s">
        <v>78</v>
      </c>
      <c r="X33" s="227"/>
      <c r="Y33" s="37"/>
      <c r="Z33" s="37"/>
      <c r="AB33" s="7"/>
    </row>
    <row r="34" spans="3:28" ht="13.5" customHeight="1" x14ac:dyDescent="0.2">
      <c r="C34" s="173"/>
      <c r="D34" s="174"/>
      <c r="E34" s="181"/>
      <c r="F34" s="181"/>
      <c r="G34" s="182"/>
      <c r="H34" s="184"/>
      <c r="I34" s="181"/>
      <c r="J34" s="182"/>
      <c r="K34" s="184"/>
      <c r="L34" s="181"/>
      <c r="M34" s="182"/>
      <c r="N34" s="184"/>
      <c r="O34" s="181"/>
      <c r="P34" s="182"/>
      <c r="Q34" s="184"/>
      <c r="R34" s="181"/>
      <c r="S34" s="182"/>
      <c r="T34" s="184"/>
      <c r="U34" s="181"/>
      <c r="V34" s="181"/>
      <c r="W34" s="227"/>
      <c r="X34" s="227"/>
      <c r="Y34" s="42">
        <f>SUM(W14:W26)</f>
        <v>0</v>
      </c>
      <c r="Z34" s="37">
        <v>13</v>
      </c>
    </row>
    <row r="35" spans="3:28" ht="13.5" customHeight="1" x14ac:dyDescent="0.2">
      <c r="C35" s="202" t="s">
        <v>60</v>
      </c>
      <c r="D35" s="203"/>
      <c r="E35" s="100" t="s">
        <v>34</v>
      </c>
      <c r="F35" s="186" t="s">
        <v>22</v>
      </c>
      <c r="G35" s="187"/>
      <c r="H35" s="101" t="s">
        <v>34</v>
      </c>
      <c r="I35" s="185" t="s">
        <v>22</v>
      </c>
      <c r="J35" s="188"/>
      <c r="K35" s="101" t="s">
        <v>34</v>
      </c>
      <c r="L35" s="185" t="s">
        <v>22</v>
      </c>
      <c r="M35" s="188"/>
      <c r="N35" s="101" t="s">
        <v>34</v>
      </c>
      <c r="O35" s="185" t="s">
        <v>22</v>
      </c>
      <c r="P35" s="188"/>
      <c r="Q35" s="101" t="s">
        <v>34</v>
      </c>
      <c r="R35" s="185" t="s">
        <v>22</v>
      </c>
      <c r="S35" s="188"/>
      <c r="T35" s="101" t="s">
        <v>34</v>
      </c>
      <c r="U35" s="185" t="s">
        <v>22</v>
      </c>
      <c r="V35" s="185"/>
      <c r="W35" s="227"/>
      <c r="X35" s="227"/>
      <c r="Y35" s="43">
        <f>Y34/Z34</f>
        <v>0</v>
      </c>
      <c r="Z35" s="43"/>
      <c r="AA35" s="5">
        <f>H9*13</f>
        <v>0</v>
      </c>
    </row>
    <row r="36" spans="3:28" ht="13.5" customHeight="1" x14ac:dyDescent="0.2">
      <c r="C36" s="204"/>
      <c r="D36" s="203"/>
      <c r="E36" s="102" t="s">
        <v>24</v>
      </c>
      <c r="F36" s="175" t="s">
        <v>23</v>
      </c>
      <c r="G36" s="176" t="s">
        <v>24</v>
      </c>
      <c r="H36" s="103" t="s">
        <v>24</v>
      </c>
      <c r="I36" s="163" t="s">
        <v>23</v>
      </c>
      <c r="J36" s="177" t="s">
        <v>24</v>
      </c>
      <c r="K36" s="104" t="s">
        <v>24</v>
      </c>
      <c r="L36" s="163" t="s">
        <v>23</v>
      </c>
      <c r="M36" s="177" t="s">
        <v>24</v>
      </c>
      <c r="N36" s="104" t="s">
        <v>24</v>
      </c>
      <c r="O36" s="163" t="s">
        <v>23</v>
      </c>
      <c r="P36" s="177" t="s">
        <v>24</v>
      </c>
      <c r="Q36" s="104" t="s">
        <v>24</v>
      </c>
      <c r="R36" s="163" t="s">
        <v>23</v>
      </c>
      <c r="S36" s="177" t="s">
        <v>24</v>
      </c>
      <c r="T36" s="104" t="s">
        <v>24</v>
      </c>
      <c r="U36" s="163" t="s">
        <v>23</v>
      </c>
      <c r="V36" s="165" t="s">
        <v>24</v>
      </c>
      <c r="W36" s="228" t="s">
        <v>23</v>
      </c>
      <c r="X36" s="228"/>
      <c r="Y36" s="44">
        <v>100</v>
      </c>
      <c r="Z36" s="44"/>
    </row>
    <row r="37" spans="3:28" ht="13.5" customHeight="1" x14ac:dyDescent="0.2">
      <c r="C37" s="105" t="s">
        <v>23</v>
      </c>
      <c r="D37" s="106" t="s">
        <v>24</v>
      </c>
      <c r="E37" s="196">
        <f>SUM(E14:E26)</f>
        <v>0</v>
      </c>
      <c r="F37" s="175"/>
      <c r="G37" s="176"/>
      <c r="H37" s="199">
        <f>SUM(H14:H32)</f>
        <v>0</v>
      </c>
      <c r="I37" s="164"/>
      <c r="J37" s="178"/>
      <c r="K37" s="160">
        <f>SUM(K14:K32)</f>
        <v>0</v>
      </c>
      <c r="L37" s="164"/>
      <c r="M37" s="178"/>
      <c r="N37" s="160">
        <f>SUM(N14:N32)</f>
        <v>0</v>
      </c>
      <c r="O37" s="164"/>
      <c r="P37" s="178"/>
      <c r="Q37" s="160">
        <f>SUM(Q14:Q32)</f>
        <v>0</v>
      </c>
      <c r="R37" s="164"/>
      <c r="S37" s="178"/>
      <c r="T37" s="160">
        <f>SUM(T14:T32)</f>
        <v>0</v>
      </c>
      <c r="U37" s="164"/>
      <c r="V37" s="166"/>
      <c r="W37" s="230" t="str">
        <f>C38</f>
        <v xml:space="preserve"> </v>
      </c>
      <c r="X37" s="231"/>
      <c r="Y37" s="44">
        <v>100</v>
      </c>
      <c r="Z37" s="44"/>
    </row>
    <row r="38" spans="3:28" ht="13.5" customHeight="1" x14ac:dyDescent="0.2">
      <c r="C38" s="190" t="str">
        <f>IFERROR(100-D38," ")</f>
        <v xml:space="preserve"> </v>
      </c>
      <c r="D38" s="192" t="str">
        <f>IFERROR(AB20," ")</f>
        <v xml:space="preserve"> </v>
      </c>
      <c r="E38" s="197"/>
      <c r="F38" s="194" t="str">
        <f>IFERROR(100-G38," ")</f>
        <v xml:space="preserve"> </v>
      </c>
      <c r="G38" s="194" t="str">
        <f>IFERROR(AB32," ")</f>
        <v xml:space="preserve"> </v>
      </c>
      <c r="H38" s="200"/>
      <c r="I38" s="167" t="str">
        <f>IFERROR(100-J38," ")</f>
        <v xml:space="preserve"> </v>
      </c>
      <c r="J38" s="167" t="str">
        <f>IFERROR(AC32," ")</f>
        <v xml:space="preserve"> </v>
      </c>
      <c r="K38" s="161"/>
      <c r="L38" s="167" t="str">
        <f>IFERROR(100-M38," ")</f>
        <v xml:space="preserve"> </v>
      </c>
      <c r="M38" s="167" t="str">
        <f>IFERROR(AD32," ")</f>
        <v xml:space="preserve"> </v>
      </c>
      <c r="N38" s="161"/>
      <c r="O38" s="167" t="str">
        <f>IFERROR(100-P38," ")</f>
        <v xml:space="preserve"> </v>
      </c>
      <c r="P38" s="167" t="str">
        <f>IFERROR(AE32," ")</f>
        <v xml:space="preserve"> </v>
      </c>
      <c r="Q38" s="161"/>
      <c r="R38" s="167" t="str">
        <f>IFERROR(100-S38," ")</f>
        <v xml:space="preserve"> </v>
      </c>
      <c r="S38" s="167" t="str">
        <f>IFERROR(AF32," ")</f>
        <v xml:space="preserve"> </v>
      </c>
      <c r="T38" s="161"/>
      <c r="U38" s="167" t="str">
        <f>IFERROR(100-V38," ")</f>
        <v xml:space="preserve"> </v>
      </c>
      <c r="V38" s="169" t="str">
        <f>IFERROR(AG32," ")</f>
        <v xml:space="preserve"> </v>
      </c>
      <c r="W38" s="229" t="s">
        <v>24</v>
      </c>
      <c r="X38" s="229"/>
      <c r="Y38" s="45"/>
      <c r="Z38" s="45"/>
    </row>
    <row r="39" spans="3:28" ht="13.5" customHeight="1" x14ac:dyDescent="0.2">
      <c r="C39" s="191"/>
      <c r="D39" s="193"/>
      <c r="E39" s="198"/>
      <c r="F39" s="195"/>
      <c r="G39" s="195"/>
      <c r="H39" s="201"/>
      <c r="I39" s="168"/>
      <c r="J39" s="162"/>
      <c r="K39" s="162"/>
      <c r="L39" s="168"/>
      <c r="M39" s="162"/>
      <c r="N39" s="162"/>
      <c r="O39" s="168"/>
      <c r="P39" s="162"/>
      <c r="Q39" s="162"/>
      <c r="R39" s="168"/>
      <c r="S39" s="162"/>
      <c r="T39" s="162"/>
      <c r="U39" s="168"/>
      <c r="V39" s="170"/>
      <c r="W39" s="229" t="str">
        <f>D38</f>
        <v xml:space="preserve"> </v>
      </c>
      <c r="X39" s="229"/>
      <c r="Y39" s="44"/>
      <c r="Z39" s="44"/>
    </row>
    <row r="40" spans="3:28" ht="16.5" customHeight="1" x14ac:dyDescent="0.2">
      <c r="C40" s="70"/>
      <c r="D40" s="70"/>
      <c r="E40" s="189" t="str">
        <f>القائمة!B15</f>
        <v>مسؤول الغياب</v>
      </c>
      <c r="F40" s="189"/>
      <c r="G40" s="189"/>
      <c r="H40" s="189"/>
      <c r="I40" s="189"/>
      <c r="J40" s="189"/>
      <c r="K40" s="70"/>
      <c r="L40" s="70"/>
      <c r="M40" s="70"/>
      <c r="N40" s="70"/>
      <c r="O40" s="70"/>
      <c r="P40" s="189" t="str">
        <f>القائمة!B16</f>
        <v>مدير المدرسة</v>
      </c>
      <c r="Q40" s="189"/>
      <c r="R40" s="189"/>
      <c r="S40" s="189"/>
      <c r="T40" s="189"/>
      <c r="U40" s="70"/>
      <c r="V40" s="70"/>
      <c r="W40" s="70"/>
      <c r="X40" s="70"/>
      <c r="Y40" s="46"/>
      <c r="Z40" s="46"/>
    </row>
    <row r="41" spans="3:28" ht="13.5" customHeight="1" x14ac:dyDescent="0.2">
      <c r="C41" s="70"/>
      <c r="D41" s="70"/>
      <c r="E41" s="189" t="str">
        <f>القائمة!C15</f>
        <v>أ. سفيان بن عيد الصاعدي</v>
      </c>
      <c r="F41" s="189"/>
      <c r="G41" s="189"/>
      <c r="H41" s="189"/>
      <c r="I41" s="189"/>
      <c r="J41" s="189"/>
      <c r="K41" s="70"/>
      <c r="L41" s="70"/>
      <c r="M41" s="70"/>
      <c r="N41" s="70"/>
      <c r="O41" s="70"/>
      <c r="P41" s="189" t="str">
        <f>القائمة!C16</f>
        <v>قناة التليجرام / سفيان الصاعدي</v>
      </c>
      <c r="Q41" s="189"/>
      <c r="R41" s="189"/>
      <c r="S41" s="189"/>
      <c r="T41" s="189"/>
      <c r="U41" s="70"/>
      <c r="V41" s="70"/>
      <c r="W41" s="70"/>
      <c r="X41" s="70"/>
      <c r="Y41" s="46"/>
      <c r="Z41" s="46"/>
    </row>
  </sheetData>
  <sheetProtection algorithmName="SHA-512" hashValue="RuhL9mFLygVQUCQ7bbF/njPq+lt/+2LhVsqGlTDYvVx+vm08MO3kn5kXNs6R6ncInCnvMc5VrI9OlphSlMfAwQ==" saltValue="oJ4i7D2cWjiGSflaA8o59A==" spinCount="100000" sheet="1" scenarios="1" selectLockedCells="1"/>
  <mergeCells count="98">
    <mergeCell ref="W33:X35"/>
    <mergeCell ref="W36:X36"/>
    <mergeCell ref="W38:X38"/>
    <mergeCell ref="W37:X37"/>
    <mergeCell ref="W39:X39"/>
    <mergeCell ref="W10:X10"/>
    <mergeCell ref="W11:X11"/>
    <mergeCell ref="W12:X12"/>
    <mergeCell ref="E3:U3"/>
    <mergeCell ref="E4:U4"/>
    <mergeCell ref="E5:U5"/>
    <mergeCell ref="E7:U8"/>
    <mergeCell ref="E12:E13"/>
    <mergeCell ref="F12:G12"/>
    <mergeCell ref="H12:H13"/>
    <mergeCell ref="I12:J12"/>
    <mergeCell ref="K12:K13"/>
    <mergeCell ref="E11:F11"/>
    <mergeCell ref="N10:P10"/>
    <mergeCell ref="Q10:S10"/>
    <mergeCell ref="T10:V10"/>
    <mergeCell ref="C11:D11"/>
    <mergeCell ref="C12:D12"/>
    <mergeCell ref="T33:V34"/>
    <mergeCell ref="H11:I11"/>
    <mergeCell ref="K11:L11"/>
    <mergeCell ref="N11:O11"/>
    <mergeCell ref="Q11:R11"/>
    <mergeCell ref="L12:M12"/>
    <mergeCell ref="D9:G9"/>
    <mergeCell ref="H9:I9"/>
    <mergeCell ref="J9:K9"/>
    <mergeCell ref="L9:M9"/>
    <mergeCell ref="E10:G10"/>
    <mergeCell ref="H10:J10"/>
    <mergeCell ref="K10:M10"/>
    <mergeCell ref="C10:D10"/>
    <mergeCell ref="J6:Q6"/>
    <mergeCell ref="U12:V12"/>
    <mergeCell ref="N12:N13"/>
    <mergeCell ref="O12:P12"/>
    <mergeCell ref="Q12:Q13"/>
    <mergeCell ref="R12:S12"/>
    <mergeCell ref="T12:T13"/>
    <mergeCell ref="N9:O9"/>
    <mergeCell ref="P9:Q9"/>
    <mergeCell ref="T9:U9"/>
    <mergeCell ref="R9:S9"/>
    <mergeCell ref="T11:U11"/>
    <mergeCell ref="P40:T40"/>
    <mergeCell ref="P41:T41"/>
    <mergeCell ref="E40:J40"/>
    <mergeCell ref="E41:J41"/>
    <mergeCell ref="C38:C39"/>
    <mergeCell ref="D38:D39"/>
    <mergeCell ref="F38:F39"/>
    <mergeCell ref="G38:G39"/>
    <mergeCell ref="E37:E39"/>
    <mergeCell ref="H37:H39"/>
    <mergeCell ref="P36:P37"/>
    <mergeCell ref="R36:R37"/>
    <mergeCell ref="S36:S37"/>
    <mergeCell ref="C35:D36"/>
    <mergeCell ref="L36:L37"/>
    <mergeCell ref="M36:M37"/>
    <mergeCell ref="U35:V35"/>
    <mergeCell ref="F35:G35"/>
    <mergeCell ref="I35:J35"/>
    <mergeCell ref="L35:M35"/>
    <mergeCell ref="O35:P35"/>
    <mergeCell ref="R35:S35"/>
    <mergeCell ref="Q37:Q39"/>
    <mergeCell ref="C33:D34"/>
    <mergeCell ref="F36:F37"/>
    <mergeCell ref="G36:G37"/>
    <mergeCell ref="I36:I37"/>
    <mergeCell ref="J36:J37"/>
    <mergeCell ref="E33:G34"/>
    <mergeCell ref="H33:J34"/>
    <mergeCell ref="K33:M34"/>
    <mergeCell ref="N33:P34"/>
    <mergeCell ref="Q33:S34"/>
    <mergeCell ref="T37:T39"/>
    <mergeCell ref="O36:O37"/>
    <mergeCell ref="U36:U37"/>
    <mergeCell ref="V36:V37"/>
    <mergeCell ref="I38:I39"/>
    <mergeCell ref="J38:J39"/>
    <mergeCell ref="L38:L39"/>
    <mergeCell ref="M38:M39"/>
    <mergeCell ref="O38:O39"/>
    <mergeCell ref="P38:P39"/>
    <mergeCell ref="R38:R39"/>
    <mergeCell ref="S38:S39"/>
    <mergeCell ref="U38:U39"/>
    <mergeCell ref="V38:V39"/>
    <mergeCell ref="K37:K39"/>
    <mergeCell ref="N37:N39"/>
  </mergeCells>
  <phoneticPr fontId="6" type="noConversion"/>
  <conditionalFormatting sqref="W37:X37 Y36">
    <cfRule type="dataBar" priority="3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{21ACC8A7-A85D-43B6-A213-CDCE7E20562D}</x14:id>
        </ext>
      </extLst>
    </cfRule>
  </conditionalFormatting>
  <conditionalFormatting sqref="W39:X39 Y37">
    <cfRule type="dataBar" priority="2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{CB7ED3D2-22E2-471E-9082-549B91A3C94F}</x14:id>
        </ext>
      </extLst>
    </cfRule>
  </conditionalFormatting>
  <conditionalFormatting sqref="Y36:Y37">
    <cfRule type="dataBar" priority="1">
      <dataBar>
        <cfvo type="min"/>
        <cfvo type="max"/>
        <color theme="0"/>
      </dataBar>
      <extLst>
        <ext xmlns:x14="http://schemas.microsoft.com/office/spreadsheetml/2009/9/main" uri="{B025F937-C7B1-47D3-B67F-A62EFF666E3E}">
          <x14:id>{4BA63456-29ED-4ABE-83AD-320693E6A01A}</x14:id>
        </ext>
      </extLst>
    </cfRule>
  </conditionalFormatting>
  <pageMargins left="0.23622047244094491" right="0.23622047244094491" top="0.55118110236220474" bottom="0.55118110236220474" header="0.11811023622047245" footer="0.11811023622047245"/>
  <pageSetup paperSize="9" orientation="landscape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21ACC8A7-A85D-43B6-A213-CDCE7E20562D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W37:X37 Y36</xm:sqref>
        </x14:conditionalFormatting>
        <x14:conditionalFormatting xmlns:xm="http://schemas.microsoft.com/office/excel/2006/main">
          <x14:cfRule type="dataBar" id="{CB7ED3D2-22E2-471E-9082-549B91A3C94F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W39:X39 Y37</xm:sqref>
        </x14:conditionalFormatting>
        <x14:conditionalFormatting xmlns:xm="http://schemas.microsoft.com/office/excel/2006/main">
          <x14:cfRule type="dataBar" id="{4BA63456-29ED-4ABE-83AD-320693E6A01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Y36:Y37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53E452-6EDE-41D2-88BD-675C3C2DAC4B}">
  <sheetPr>
    <tabColor theme="7" tint="0.39997558519241921"/>
  </sheetPr>
  <dimension ref="A3:AP42"/>
  <sheetViews>
    <sheetView showGridLines="0" showRowColHeaders="0" rightToLeft="1" zoomScaleNormal="100" workbookViewId="0">
      <selection activeCell="E14" sqref="E14"/>
    </sheetView>
  </sheetViews>
  <sheetFormatPr defaultRowHeight="14.25" x14ac:dyDescent="0.2"/>
  <cols>
    <col min="1" max="1" width="17.375" style="2" customWidth="1"/>
    <col min="2" max="2" width="0.375" style="2" customWidth="1"/>
    <col min="3" max="3" width="7.5" style="2" customWidth="1"/>
    <col min="4" max="4" width="7.625" style="2" customWidth="1"/>
    <col min="5" max="5" width="7.125" style="2" customWidth="1"/>
    <col min="6" max="7" width="5.125" style="2" customWidth="1"/>
    <col min="8" max="8" width="7.125" style="2" customWidth="1"/>
    <col min="9" max="10" width="5.125" style="2" customWidth="1"/>
    <col min="11" max="11" width="7.125" style="2" customWidth="1"/>
    <col min="12" max="13" width="5.125" style="2" customWidth="1"/>
    <col min="14" max="14" width="7.125" style="2" customWidth="1"/>
    <col min="15" max="16" width="5.125" style="2" customWidth="1"/>
    <col min="17" max="17" width="7.125" style="2" customWidth="1"/>
    <col min="18" max="19" width="5.125" style="2" customWidth="1"/>
    <col min="20" max="20" width="7.125" style="2" customWidth="1"/>
    <col min="21" max="22" width="5.125" style="2" customWidth="1"/>
    <col min="23" max="24" width="5.75" style="2" customWidth="1"/>
    <col min="25" max="26" width="5.125" style="5" customWidth="1"/>
    <col min="27" max="27" width="10.25" style="5" customWidth="1"/>
    <col min="28" max="28" width="11.5" style="5" customWidth="1"/>
    <col min="29" max="29" width="9" style="5"/>
    <col min="30" max="30" width="8.625" style="5" customWidth="1"/>
    <col min="31" max="40" width="9" style="5"/>
    <col min="41" max="42" width="9" style="6"/>
  </cols>
  <sheetData>
    <row r="3" spans="1:42" ht="15" x14ac:dyDescent="0.2">
      <c r="C3" s="57"/>
      <c r="D3" s="57"/>
      <c r="E3" s="221" t="s">
        <v>0</v>
      </c>
      <c r="F3" s="221"/>
      <c r="G3" s="221"/>
      <c r="H3" s="221"/>
      <c r="I3" s="221"/>
      <c r="J3" s="221"/>
      <c r="K3" s="221"/>
      <c r="L3" s="221"/>
      <c r="M3" s="221"/>
      <c r="N3" s="221"/>
      <c r="O3" s="221"/>
      <c r="P3" s="221"/>
      <c r="Q3" s="221"/>
      <c r="R3" s="221"/>
      <c r="S3" s="221"/>
      <c r="T3" s="221"/>
      <c r="U3" s="221"/>
      <c r="AD3" s="12" t="s">
        <v>2</v>
      </c>
    </row>
    <row r="4" spans="1:42" ht="15" x14ac:dyDescent="0.2">
      <c r="C4" s="57"/>
      <c r="D4" s="57"/>
      <c r="E4" s="221" t="str">
        <f>القائمة!C13</f>
        <v>الإدارة العامة للتعليم بمنطقة المدينة المنورة</v>
      </c>
      <c r="F4" s="221"/>
      <c r="G4" s="221"/>
      <c r="H4" s="221"/>
      <c r="I4" s="221"/>
      <c r="J4" s="221"/>
      <c r="K4" s="221"/>
      <c r="L4" s="221"/>
      <c r="M4" s="221"/>
      <c r="N4" s="221"/>
      <c r="O4" s="221"/>
      <c r="P4" s="221"/>
      <c r="Q4" s="221"/>
      <c r="R4" s="221"/>
      <c r="S4" s="221"/>
      <c r="T4" s="221"/>
      <c r="U4" s="221"/>
      <c r="AD4" s="12" t="s">
        <v>3</v>
      </c>
    </row>
    <row r="5" spans="1:42" ht="15" x14ac:dyDescent="0.2">
      <c r="C5" s="57"/>
      <c r="D5" s="57"/>
      <c r="E5" s="221" t="str">
        <f>القائمة!B14&amp;القائمة!C14</f>
        <v>مدرسة / الفيصلية الابتدائية</v>
      </c>
      <c r="F5" s="221"/>
      <c r="G5" s="221"/>
      <c r="H5" s="221"/>
      <c r="I5" s="221"/>
      <c r="J5" s="221"/>
      <c r="K5" s="221"/>
      <c r="L5" s="221"/>
      <c r="M5" s="221"/>
      <c r="N5" s="221"/>
      <c r="O5" s="221"/>
      <c r="P5" s="221"/>
      <c r="Q5" s="221"/>
      <c r="R5" s="221"/>
      <c r="S5" s="221"/>
      <c r="T5" s="221"/>
      <c r="U5" s="221"/>
      <c r="AD5" s="12" t="s">
        <v>4</v>
      </c>
    </row>
    <row r="6" spans="1:42" ht="5.25" customHeight="1" x14ac:dyDescent="0.2">
      <c r="C6" s="57"/>
      <c r="D6" s="57"/>
      <c r="E6" s="57"/>
      <c r="F6" s="57"/>
      <c r="G6" s="57"/>
      <c r="H6" s="4"/>
      <c r="I6" s="4"/>
      <c r="J6" s="205"/>
      <c r="K6" s="205"/>
      <c r="L6" s="205"/>
      <c r="M6" s="205"/>
      <c r="N6" s="205"/>
      <c r="O6" s="205"/>
      <c r="P6" s="205"/>
      <c r="Q6" s="205"/>
      <c r="AD6" s="12" t="s">
        <v>5</v>
      </c>
    </row>
    <row r="7" spans="1:42" ht="12.95" customHeight="1" x14ac:dyDescent="0.2">
      <c r="C7" s="4"/>
      <c r="D7" s="4"/>
      <c r="E7" s="222" t="s">
        <v>140</v>
      </c>
      <c r="F7" s="222"/>
      <c r="G7" s="222"/>
      <c r="H7" s="222"/>
      <c r="I7" s="222"/>
      <c r="J7" s="222"/>
      <c r="K7" s="222"/>
      <c r="L7" s="222"/>
      <c r="M7" s="222"/>
      <c r="N7" s="222"/>
      <c r="O7" s="222"/>
      <c r="P7" s="222"/>
      <c r="Q7" s="222"/>
      <c r="R7" s="222"/>
      <c r="S7" s="222"/>
      <c r="T7" s="222"/>
      <c r="U7" s="222"/>
      <c r="AD7" s="12" t="s">
        <v>6</v>
      </c>
    </row>
    <row r="8" spans="1:42" ht="12.95" customHeight="1" x14ac:dyDescent="0.2">
      <c r="C8" s="4"/>
      <c r="D8" s="4"/>
      <c r="E8" s="222"/>
      <c r="F8" s="222"/>
      <c r="G8" s="222"/>
      <c r="H8" s="222"/>
      <c r="I8" s="222"/>
      <c r="J8" s="222"/>
      <c r="K8" s="222"/>
      <c r="L8" s="222"/>
      <c r="M8" s="222"/>
      <c r="N8" s="222"/>
      <c r="O8" s="222"/>
      <c r="P8" s="222"/>
      <c r="Q8" s="222"/>
      <c r="R8" s="222"/>
      <c r="S8" s="222"/>
      <c r="T8" s="222"/>
      <c r="U8" s="222"/>
      <c r="AD8" s="12" t="s">
        <v>7</v>
      </c>
    </row>
    <row r="9" spans="1:42" s="1" customFormat="1" ht="3" customHeight="1" x14ac:dyDescent="0.2">
      <c r="A9" s="4"/>
      <c r="B9" s="4"/>
      <c r="C9" s="4"/>
      <c r="D9" s="215"/>
      <c r="E9" s="215"/>
      <c r="F9" s="215"/>
      <c r="G9" s="215"/>
      <c r="H9" s="211"/>
      <c r="I9" s="211"/>
      <c r="J9" s="211"/>
      <c r="K9" s="211"/>
      <c r="L9" s="211"/>
      <c r="M9" s="211"/>
      <c r="N9" s="211"/>
      <c r="O9" s="211"/>
      <c r="P9" s="211"/>
      <c r="Q9" s="211"/>
      <c r="R9" s="211"/>
      <c r="S9" s="211"/>
      <c r="T9" s="212"/>
      <c r="U9" s="212"/>
      <c r="V9" s="4"/>
      <c r="W9" s="4"/>
      <c r="X9" s="4"/>
      <c r="Y9" s="7"/>
      <c r="Z9" s="7"/>
      <c r="AA9" s="7"/>
      <c r="AB9" s="7"/>
      <c r="AC9" s="7"/>
      <c r="AD9" s="12" t="s">
        <v>26</v>
      </c>
      <c r="AE9" s="7"/>
      <c r="AF9" s="7"/>
      <c r="AG9" s="7"/>
      <c r="AH9" s="7"/>
      <c r="AI9" s="7"/>
      <c r="AJ9" s="7"/>
      <c r="AK9" s="7"/>
      <c r="AL9" s="7"/>
      <c r="AM9" s="7"/>
      <c r="AN9" s="7"/>
      <c r="AO9" s="8"/>
      <c r="AP9" s="8"/>
    </row>
    <row r="10" spans="1:42" ht="18" customHeight="1" x14ac:dyDescent="0.25">
      <c r="C10" s="279" t="s">
        <v>101</v>
      </c>
      <c r="D10" s="280"/>
      <c r="E10" s="216" t="str">
        <f>القائمة!E12&amp;القائمة!E13</f>
        <v xml:space="preserve">الصف / </v>
      </c>
      <c r="F10" s="216"/>
      <c r="G10" s="217"/>
      <c r="H10" s="218" t="str">
        <f>القائمة!E12&amp;القائمة!E14</f>
        <v xml:space="preserve">الصف / </v>
      </c>
      <c r="I10" s="216"/>
      <c r="J10" s="217"/>
      <c r="K10" s="218" t="str">
        <f>القائمة!E12&amp;القائمة!E15</f>
        <v xml:space="preserve">الصف / </v>
      </c>
      <c r="L10" s="216"/>
      <c r="M10" s="217"/>
      <c r="N10" s="218" t="str">
        <f>القائمة!E12&amp;القائمة!E16</f>
        <v xml:space="preserve">الصف / </v>
      </c>
      <c r="O10" s="216"/>
      <c r="P10" s="217"/>
      <c r="Q10" s="226" t="str">
        <f>القائمة!E12&amp;القائمة!E17</f>
        <v xml:space="preserve">الصف / </v>
      </c>
      <c r="R10" s="226"/>
      <c r="S10" s="226"/>
      <c r="T10" s="218" t="str">
        <f>القائمة!E12&amp;القائمة!E18</f>
        <v xml:space="preserve">الصف / </v>
      </c>
      <c r="U10" s="216"/>
      <c r="V10" s="216"/>
      <c r="W10" s="247" t="s">
        <v>76</v>
      </c>
      <c r="X10" s="248"/>
      <c r="Y10" s="35"/>
      <c r="Z10" s="35"/>
      <c r="AD10" s="12" t="s">
        <v>8</v>
      </c>
    </row>
    <row r="11" spans="1:42" ht="19.5" customHeight="1" x14ac:dyDescent="0.2">
      <c r="C11" s="281" t="s">
        <v>117</v>
      </c>
      <c r="D11" s="282"/>
      <c r="E11" s="214" t="str">
        <f>القائمة!F12</f>
        <v>عدد طلاب الصف /</v>
      </c>
      <c r="F11" s="214"/>
      <c r="G11" s="77">
        <f>القائمة!F13</f>
        <v>0</v>
      </c>
      <c r="H11" s="213" t="str">
        <f>القائمة!F12</f>
        <v>عدد طلاب الصف /</v>
      </c>
      <c r="I11" s="214"/>
      <c r="J11" s="77">
        <f>القائمة!F14</f>
        <v>0</v>
      </c>
      <c r="K11" s="213" t="str">
        <f>القائمة!F12</f>
        <v>عدد طلاب الصف /</v>
      </c>
      <c r="L11" s="214"/>
      <c r="M11" s="77">
        <f>القائمة!F15</f>
        <v>0</v>
      </c>
      <c r="N11" s="213" t="str">
        <f>القائمة!F12</f>
        <v>عدد طلاب الصف /</v>
      </c>
      <c r="O11" s="214"/>
      <c r="P11" s="77">
        <f>القائمة!F16</f>
        <v>0</v>
      </c>
      <c r="Q11" s="213" t="str">
        <f>القائمة!F12</f>
        <v>عدد طلاب الصف /</v>
      </c>
      <c r="R11" s="214"/>
      <c r="S11" s="77">
        <f>القائمة!F17</f>
        <v>0</v>
      </c>
      <c r="T11" s="213" t="str">
        <f>القائمة!F12</f>
        <v>عدد طلاب الصف /</v>
      </c>
      <c r="U11" s="214"/>
      <c r="V11" s="78">
        <f>القائمة!F18</f>
        <v>0</v>
      </c>
      <c r="W11" s="288" t="s">
        <v>77</v>
      </c>
      <c r="X11" s="289"/>
      <c r="Y11" s="49"/>
      <c r="Z11" s="49"/>
      <c r="AB11" s="13" t="s">
        <v>51</v>
      </c>
      <c r="AD11" s="12"/>
    </row>
    <row r="12" spans="1:42" ht="15.75" customHeight="1" x14ac:dyDescent="0.25">
      <c r="C12" s="285" t="s">
        <v>118</v>
      </c>
      <c r="D12" s="286"/>
      <c r="E12" s="223" t="s">
        <v>18</v>
      </c>
      <c r="F12" s="220" t="s">
        <v>19</v>
      </c>
      <c r="G12" s="220"/>
      <c r="H12" s="225" t="s">
        <v>18</v>
      </c>
      <c r="I12" s="220" t="s">
        <v>22</v>
      </c>
      <c r="J12" s="220"/>
      <c r="K12" s="225" t="s">
        <v>18</v>
      </c>
      <c r="L12" s="220" t="s">
        <v>22</v>
      </c>
      <c r="M12" s="220"/>
      <c r="N12" s="208" t="str">
        <f>E12</f>
        <v>عدد الغياب</v>
      </c>
      <c r="O12" s="206" t="s">
        <v>22</v>
      </c>
      <c r="P12" s="210"/>
      <c r="Q12" s="208" t="str">
        <f>E12</f>
        <v>عدد الغياب</v>
      </c>
      <c r="R12" s="206" t="s">
        <v>22</v>
      </c>
      <c r="S12" s="210"/>
      <c r="T12" s="208" t="str">
        <f>E12</f>
        <v>عدد الغياب</v>
      </c>
      <c r="U12" s="206" t="s">
        <v>22</v>
      </c>
      <c r="V12" s="207"/>
      <c r="W12" s="287" t="s">
        <v>22</v>
      </c>
      <c r="X12" s="287"/>
      <c r="Y12" s="37"/>
      <c r="Z12" s="37"/>
      <c r="AB12" s="13">
        <f>SUM(G11,J11,M11,P11,S11,V11)</f>
        <v>0</v>
      </c>
      <c r="AD12" s="12" t="s">
        <v>9</v>
      </c>
    </row>
    <row r="13" spans="1:42" ht="13.7" customHeight="1" x14ac:dyDescent="0.2">
      <c r="B13" s="109"/>
      <c r="C13" s="110" t="s">
        <v>11</v>
      </c>
      <c r="D13" s="79" t="s">
        <v>12</v>
      </c>
      <c r="E13" s="224"/>
      <c r="F13" s="80" t="s">
        <v>20</v>
      </c>
      <c r="G13" s="81" t="s">
        <v>21</v>
      </c>
      <c r="H13" s="225"/>
      <c r="I13" s="80" t="s">
        <v>20</v>
      </c>
      <c r="J13" s="81" t="s">
        <v>21</v>
      </c>
      <c r="K13" s="225"/>
      <c r="L13" s="80" t="s">
        <v>20</v>
      </c>
      <c r="M13" s="81" t="s">
        <v>21</v>
      </c>
      <c r="N13" s="209"/>
      <c r="O13" s="80" t="s">
        <v>23</v>
      </c>
      <c r="P13" s="81" t="s">
        <v>24</v>
      </c>
      <c r="Q13" s="209"/>
      <c r="R13" s="82" t="s">
        <v>23</v>
      </c>
      <c r="S13" s="83" t="s">
        <v>24</v>
      </c>
      <c r="T13" s="209"/>
      <c r="U13" s="82" t="s">
        <v>23</v>
      </c>
      <c r="V13" s="84" t="s">
        <v>24</v>
      </c>
      <c r="W13" s="82" t="s">
        <v>23</v>
      </c>
      <c r="X13" s="83" t="s">
        <v>24</v>
      </c>
      <c r="Y13" s="38"/>
      <c r="Z13" s="38"/>
      <c r="AB13" s="14" t="s">
        <v>52</v>
      </c>
      <c r="AD13" s="12" t="s">
        <v>10</v>
      </c>
    </row>
    <row r="14" spans="1:42" ht="13.5" customHeight="1" x14ac:dyDescent="0.2">
      <c r="B14" s="109"/>
      <c r="C14" s="111" t="s">
        <v>14</v>
      </c>
      <c r="D14" s="86" t="s">
        <v>119</v>
      </c>
      <c r="E14" s="3"/>
      <c r="F14" s="87" t="str">
        <f>IFERROR(100-G14," ")</f>
        <v xml:space="preserve"> </v>
      </c>
      <c r="G14" s="88" t="str">
        <f>IFERROR(E14*100/G11," ")</f>
        <v xml:space="preserve"> </v>
      </c>
      <c r="H14" s="3"/>
      <c r="I14" s="87" t="str">
        <f>IFERROR(100-J14," ")</f>
        <v xml:space="preserve"> </v>
      </c>
      <c r="J14" s="87" t="str">
        <f>IFERROR(H14*100/J11," ")</f>
        <v xml:space="preserve"> </v>
      </c>
      <c r="K14" s="3"/>
      <c r="L14" s="87" t="str">
        <f>IFERROR(100-M14," ")</f>
        <v xml:space="preserve"> </v>
      </c>
      <c r="M14" s="87" t="str">
        <f>IFERROR(K14*100/M11," ")</f>
        <v xml:space="preserve"> </v>
      </c>
      <c r="N14" s="3"/>
      <c r="O14" s="87" t="str">
        <f>IFERROR(100-P14," ")</f>
        <v xml:space="preserve"> </v>
      </c>
      <c r="P14" s="87" t="str">
        <f>IFERROR(N14*100/P11," ")</f>
        <v xml:space="preserve"> </v>
      </c>
      <c r="Q14" s="34"/>
      <c r="R14" s="89" t="str">
        <f>IFERROR(100-S14," ")</f>
        <v xml:space="preserve"> </v>
      </c>
      <c r="S14" s="89" t="str">
        <f>IFERROR(Q14*100/S11," ")</f>
        <v xml:space="preserve"> </v>
      </c>
      <c r="T14" s="34"/>
      <c r="U14" s="90" t="str">
        <f>IFERROR(100-V14," ")</f>
        <v xml:space="preserve"> </v>
      </c>
      <c r="V14" s="91" t="str">
        <f>IFERROR(T14*100/V11," ")</f>
        <v xml:space="preserve"> </v>
      </c>
      <c r="W14" s="92" t="str">
        <f>IFERROR(100-X14," ")</f>
        <v xml:space="preserve"> </v>
      </c>
      <c r="X14" s="92" t="str">
        <f>IFERROR(Z14/Y14," ")</f>
        <v xml:space="preserve"> </v>
      </c>
      <c r="Y14" s="50">
        <f>COUNT(E14,H14,K14,N14,Q14,T14)</f>
        <v>0</v>
      </c>
      <c r="Z14" s="50">
        <f>SUM(V14,S14,P14,M14,J14,G14)</f>
        <v>0</v>
      </c>
      <c r="AB14" s="14">
        <f>COUNT(E14:E33)</f>
        <v>0</v>
      </c>
      <c r="AD14" s="12" t="s">
        <v>28</v>
      </c>
    </row>
    <row r="15" spans="1:42" ht="13.5" customHeight="1" x14ac:dyDescent="0.2">
      <c r="B15" s="109"/>
      <c r="C15" s="112" t="s">
        <v>15</v>
      </c>
      <c r="D15" s="94" t="s">
        <v>120</v>
      </c>
      <c r="E15" s="3"/>
      <c r="F15" s="87" t="str">
        <f t="shared" ref="F15:F33" si="0">IFERROR(100-G15," ")</f>
        <v xml:space="preserve"> </v>
      </c>
      <c r="G15" s="88" t="str">
        <f>IFERROR(E15*100/G11," ")</f>
        <v xml:space="preserve"> </v>
      </c>
      <c r="H15" s="3"/>
      <c r="I15" s="87" t="str">
        <f t="shared" ref="I15:I33" si="1">IFERROR(100-J15," ")</f>
        <v xml:space="preserve"> </v>
      </c>
      <c r="J15" s="87" t="str">
        <f>IFERROR(H15*100/J11," ")</f>
        <v xml:space="preserve"> </v>
      </c>
      <c r="K15" s="3"/>
      <c r="L15" s="87" t="str">
        <f t="shared" ref="L15:L33" si="2">IFERROR(100-M15," ")</f>
        <v xml:space="preserve"> </v>
      </c>
      <c r="M15" s="87" t="str">
        <f>IFERROR(K15*100/M11," ")</f>
        <v xml:space="preserve"> </v>
      </c>
      <c r="N15" s="3"/>
      <c r="O15" s="87" t="str">
        <f t="shared" ref="O15:O33" si="3">IFERROR(100-P15," ")</f>
        <v xml:space="preserve"> </v>
      </c>
      <c r="P15" s="87" t="str">
        <f>IFERROR(N15*100/P11," ")</f>
        <v xml:space="preserve"> </v>
      </c>
      <c r="Q15" s="34"/>
      <c r="R15" s="89" t="str">
        <f t="shared" ref="R15:R33" si="4">IFERROR(100-S15," ")</f>
        <v xml:space="preserve"> </v>
      </c>
      <c r="S15" s="89" t="str">
        <f>IFERROR(Q15*100/S11," ")</f>
        <v xml:space="preserve"> </v>
      </c>
      <c r="T15" s="34"/>
      <c r="U15" s="90" t="str">
        <f t="shared" ref="U15:U33" si="5">IFERROR(100-V15," ")</f>
        <v xml:space="preserve"> </v>
      </c>
      <c r="V15" s="91" t="str">
        <f>IFERROR(T15*100/V11," ")</f>
        <v xml:space="preserve"> </v>
      </c>
      <c r="W15" s="95" t="str">
        <f t="shared" ref="W15:W33" si="6">IFERROR(100-X15," ")</f>
        <v xml:space="preserve"> </v>
      </c>
      <c r="X15" s="95" t="str">
        <f t="shared" ref="X15:X33" si="7">IFERROR(Z15/Y15," ")</f>
        <v xml:space="preserve"> </v>
      </c>
      <c r="Y15" s="50">
        <f t="shared" ref="Y15:Y33" si="8">COUNT(E15,H15,K15,N15,Q15,T15)</f>
        <v>0</v>
      </c>
      <c r="Z15" s="50">
        <f t="shared" ref="Z15:Z33" si="9">SUM(V15,S15,P15,M15,J15,G15)</f>
        <v>0</v>
      </c>
      <c r="AB15" s="14" t="s">
        <v>53</v>
      </c>
      <c r="AD15" s="12" t="s">
        <v>29</v>
      </c>
    </row>
    <row r="16" spans="1:42" ht="13.5" customHeight="1" x14ac:dyDescent="0.2">
      <c r="B16" s="109"/>
      <c r="C16" s="111" t="s">
        <v>16</v>
      </c>
      <c r="D16" s="86" t="s">
        <v>121</v>
      </c>
      <c r="E16" s="3"/>
      <c r="F16" s="87" t="str">
        <f t="shared" si="0"/>
        <v xml:space="preserve"> </v>
      </c>
      <c r="G16" s="88" t="str">
        <f>IFERROR(E16*100/G11," ")</f>
        <v xml:space="preserve"> </v>
      </c>
      <c r="H16" s="3"/>
      <c r="I16" s="87" t="str">
        <f t="shared" si="1"/>
        <v xml:space="preserve"> </v>
      </c>
      <c r="J16" s="87" t="str">
        <f>IFERROR(H16*100/J11," ")</f>
        <v xml:space="preserve"> </v>
      </c>
      <c r="K16" s="3"/>
      <c r="L16" s="87" t="str">
        <f t="shared" si="2"/>
        <v xml:space="preserve"> </v>
      </c>
      <c r="M16" s="87" t="str">
        <f>IFERROR(K16*100/M11," ")</f>
        <v xml:space="preserve"> </v>
      </c>
      <c r="N16" s="3"/>
      <c r="O16" s="87" t="str">
        <f t="shared" si="3"/>
        <v xml:space="preserve"> </v>
      </c>
      <c r="P16" s="87" t="str">
        <f>IFERROR(N16*100/P11," ")</f>
        <v xml:space="preserve"> </v>
      </c>
      <c r="Q16" s="34"/>
      <c r="R16" s="89" t="str">
        <f t="shared" si="4"/>
        <v xml:space="preserve"> </v>
      </c>
      <c r="S16" s="89" t="str">
        <f>IFERROR(Q16*100/S11," ")</f>
        <v xml:space="preserve"> </v>
      </c>
      <c r="T16" s="34"/>
      <c r="U16" s="90" t="str">
        <f t="shared" si="5"/>
        <v xml:space="preserve"> </v>
      </c>
      <c r="V16" s="91" t="str">
        <f>IFERROR(T16*100/V11," ")</f>
        <v xml:space="preserve"> </v>
      </c>
      <c r="W16" s="92" t="str">
        <f t="shared" si="6"/>
        <v xml:space="preserve"> </v>
      </c>
      <c r="X16" s="92" t="str">
        <f t="shared" si="7"/>
        <v xml:space="preserve"> </v>
      </c>
      <c r="Y16" s="50">
        <f t="shared" si="8"/>
        <v>0</v>
      </c>
      <c r="Z16" s="50">
        <f t="shared" si="9"/>
        <v>0</v>
      </c>
      <c r="AB16" s="13">
        <f>SUM(E14:E33,H14:H33,K14:K33,N14:N33,Q14:Q33,T14:T33)</f>
        <v>0</v>
      </c>
      <c r="AD16" s="12" t="s">
        <v>30</v>
      </c>
    </row>
    <row r="17" spans="2:33" ht="13.5" customHeight="1" x14ac:dyDescent="0.2">
      <c r="B17" s="109"/>
      <c r="C17" s="112" t="s">
        <v>17</v>
      </c>
      <c r="D17" s="94" t="s">
        <v>122</v>
      </c>
      <c r="E17" s="3"/>
      <c r="F17" s="87" t="str">
        <f t="shared" si="0"/>
        <v xml:space="preserve"> </v>
      </c>
      <c r="G17" s="88" t="str">
        <f>IFERROR(E17*100/G11," ")</f>
        <v xml:space="preserve"> </v>
      </c>
      <c r="H17" s="3"/>
      <c r="I17" s="87" t="str">
        <f t="shared" si="1"/>
        <v xml:space="preserve"> </v>
      </c>
      <c r="J17" s="87" t="str">
        <f>IFERROR(H17*100/J11," ")</f>
        <v xml:space="preserve"> </v>
      </c>
      <c r="K17" s="3"/>
      <c r="L17" s="87" t="str">
        <f t="shared" si="2"/>
        <v xml:space="preserve"> </v>
      </c>
      <c r="M17" s="87" t="str">
        <f>IFERROR(K17*100/M11," ")</f>
        <v xml:space="preserve"> </v>
      </c>
      <c r="N17" s="3"/>
      <c r="O17" s="87" t="str">
        <f t="shared" si="3"/>
        <v xml:space="preserve"> </v>
      </c>
      <c r="P17" s="87" t="str">
        <f>IFERROR(N17*100/P11," ")</f>
        <v xml:space="preserve"> </v>
      </c>
      <c r="Q17" s="34"/>
      <c r="R17" s="89" t="str">
        <f t="shared" si="4"/>
        <v xml:space="preserve"> </v>
      </c>
      <c r="S17" s="89" t="str">
        <f>IFERROR(Q17*100/S11," ")</f>
        <v xml:space="preserve"> </v>
      </c>
      <c r="T17" s="34"/>
      <c r="U17" s="90" t="str">
        <f t="shared" si="5"/>
        <v xml:space="preserve"> </v>
      </c>
      <c r="V17" s="91" t="str">
        <f>IFERROR(T17*100/V11," ")</f>
        <v xml:space="preserve"> </v>
      </c>
      <c r="W17" s="95" t="str">
        <f t="shared" si="6"/>
        <v xml:space="preserve"> </v>
      </c>
      <c r="X17" s="95" t="str">
        <f t="shared" si="7"/>
        <v xml:space="preserve"> </v>
      </c>
      <c r="Y17" s="50">
        <f t="shared" si="8"/>
        <v>0</v>
      </c>
      <c r="Z17" s="50">
        <f t="shared" si="9"/>
        <v>0</v>
      </c>
      <c r="AB17" s="14" t="s">
        <v>54</v>
      </c>
      <c r="AD17" s="12" t="s">
        <v>31</v>
      </c>
    </row>
    <row r="18" spans="2:33" ht="13.5" customHeight="1" x14ac:dyDescent="0.2">
      <c r="B18" s="109"/>
      <c r="C18" s="111" t="s">
        <v>13</v>
      </c>
      <c r="D18" s="86" t="s">
        <v>124</v>
      </c>
      <c r="E18" s="3"/>
      <c r="F18" s="87" t="str">
        <f t="shared" si="0"/>
        <v xml:space="preserve"> </v>
      </c>
      <c r="G18" s="88" t="str">
        <f>IFERROR(E18*100/G11," ")</f>
        <v xml:space="preserve"> </v>
      </c>
      <c r="H18" s="3"/>
      <c r="I18" s="87" t="str">
        <f t="shared" si="1"/>
        <v xml:space="preserve"> </v>
      </c>
      <c r="J18" s="87" t="str">
        <f>IFERROR(H18*100/J11," ")</f>
        <v xml:space="preserve"> </v>
      </c>
      <c r="K18" s="3"/>
      <c r="L18" s="87" t="str">
        <f t="shared" si="2"/>
        <v xml:space="preserve"> </v>
      </c>
      <c r="M18" s="87" t="str">
        <f>IFERROR(K18*100/M11," ")</f>
        <v xml:space="preserve"> </v>
      </c>
      <c r="N18" s="3"/>
      <c r="O18" s="87" t="str">
        <f t="shared" si="3"/>
        <v xml:space="preserve"> </v>
      </c>
      <c r="P18" s="87" t="str">
        <f>IFERROR(N18*100/P11," ")</f>
        <v xml:space="preserve"> </v>
      </c>
      <c r="Q18" s="34"/>
      <c r="R18" s="89" t="str">
        <f t="shared" si="4"/>
        <v xml:space="preserve"> </v>
      </c>
      <c r="S18" s="89" t="str">
        <f>IFERROR(Q18*100/S11," ")</f>
        <v xml:space="preserve"> </v>
      </c>
      <c r="T18" s="34"/>
      <c r="U18" s="90" t="str">
        <f t="shared" si="5"/>
        <v xml:space="preserve"> </v>
      </c>
      <c r="V18" s="91" t="str">
        <f>IFERROR(T18*100/V11," ")</f>
        <v xml:space="preserve"> </v>
      </c>
      <c r="W18" s="92" t="str">
        <f t="shared" si="6"/>
        <v xml:space="preserve"> </v>
      </c>
      <c r="X18" s="92" t="str">
        <f t="shared" si="7"/>
        <v xml:space="preserve"> </v>
      </c>
      <c r="Y18" s="50">
        <f t="shared" si="8"/>
        <v>0</v>
      </c>
      <c r="Z18" s="50">
        <f t="shared" si="9"/>
        <v>0</v>
      </c>
      <c r="AB18" s="14">
        <f>AB12*AB14</f>
        <v>0</v>
      </c>
      <c r="AD18" s="12" t="s">
        <v>32</v>
      </c>
    </row>
    <row r="19" spans="2:33" ht="13.5" customHeight="1" x14ac:dyDescent="0.2">
      <c r="B19" s="109"/>
      <c r="C19" s="112" t="s">
        <v>123</v>
      </c>
      <c r="D19" s="94" t="s">
        <v>125</v>
      </c>
      <c r="E19" s="3"/>
      <c r="F19" s="87" t="str">
        <f t="shared" si="0"/>
        <v xml:space="preserve"> </v>
      </c>
      <c r="G19" s="88" t="str">
        <f>IFERROR(E19*100/G11," ")</f>
        <v xml:space="preserve"> </v>
      </c>
      <c r="H19" s="3"/>
      <c r="I19" s="87" t="str">
        <f t="shared" si="1"/>
        <v xml:space="preserve"> </v>
      </c>
      <c r="J19" s="87" t="str">
        <f>IFERROR(H19*100/J11," ")</f>
        <v xml:space="preserve"> </v>
      </c>
      <c r="K19" s="3"/>
      <c r="L19" s="87" t="str">
        <f t="shared" si="2"/>
        <v xml:space="preserve"> </v>
      </c>
      <c r="M19" s="87" t="str">
        <f>IFERROR(K19*100/M11," ")</f>
        <v xml:space="preserve"> </v>
      </c>
      <c r="N19" s="3"/>
      <c r="O19" s="87" t="str">
        <f t="shared" si="3"/>
        <v xml:space="preserve"> </v>
      </c>
      <c r="P19" s="87" t="str">
        <f>IFERROR(N19*100/P11," ")</f>
        <v xml:space="preserve"> </v>
      </c>
      <c r="Q19" s="34"/>
      <c r="R19" s="89" t="str">
        <f t="shared" si="4"/>
        <v xml:space="preserve"> </v>
      </c>
      <c r="S19" s="89" t="str">
        <f>IFERROR(Q19*100/S11," ")</f>
        <v xml:space="preserve"> </v>
      </c>
      <c r="T19" s="34"/>
      <c r="U19" s="90" t="str">
        <f t="shared" si="5"/>
        <v xml:space="preserve"> </v>
      </c>
      <c r="V19" s="91" t="str">
        <f>IFERROR(T19*100/V11," ")</f>
        <v xml:space="preserve"> </v>
      </c>
      <c r="W19" s="95" t="str">
        <f t="shared" si="6"/>
        <v xml:space="preserve"> </v>
      </c>
      <c r="X19" s="95" t="str">
        <f t="shared" si="7"/>
        <v xml:space="preserve"> </v>
      </c>
      <c r="Y19" s="50">
        <f t="shared" si="8"/>
        <v>0</v>
      </c>
      <c r="Z19" s="50">
        <f t="shared" si="9"/>
        <v>0</v>
      </c>
      <c r="AB19" s="14" t="s">
        <v>55</v>
      </c>
      <c r="AD19" s="12" t="s">
        <v>33</v>
      </c>
    </row>
    <row r="20" spans="2:33" ht="13.5" customHeight="1" x14ac:dyDescent="0.2">
      <c r="B20" s="109"/>
      <c r="C20" s="111" t="s">
        <v>15</v>
      </c>
      <c r="D20" s="86" t="s">
        <v>126</v>
      </c>
      <c r="E20" s="3"/>
      <c r="F20" s="87" t="str">
        <f t="shared" si="0"/>
        <v xml:space="preserve"> </v>
      </c>
      <c r="G20" s="88" t="str">
        <f>IFERROR(E20*100/G11," ")</f>
        <v xml:space="preserve"> </v>
      </c>
      <c r="H20" s="3"/>
      <c r="I20" s="87" t="str">
        <f t="shared" si="1"/>
        <v xml:space="preserve"> </v>
      </c>
      <c r="J20" s="87" t="str">
        <f>IFERROR(H20*100/J11," ")</f>
        <v xml:space="preserve"> </v>
      </c>
      <c r="K20" s="3"/>
      <c r="L20" s="87" t="str">
        <f t="shared" si="2"/>
        <v xml:space="preserve"> </v>
      </c>
      <c r="M20" s="87" t="str">
        <f>IFERROR(K20*100/M11," ")</f>
        <v xml:space="preserve"> </v>
      </c>
      <c r="N20" s="3"/>
      <c r="O20" s="87" t="str">
        <f t="shared" si="3"/>
        <v xml:space="preserve"> </v>
      </c>
      <c r="P20" s="87" t="str">
        <f>IFERROR(N20*100/P11," ")</f>
        <v xml:space="preserve"> </v>
      </c>
      <c r="Q20" s="34"/>
      <c r="R20" s="89" t="str">
        <f t="shared" si="4"/>
        <v xml:space="preserve"> </v>
      </c>
      <c r="S20" s="89" t="str">
        <f>IFERROR(Q20*100/S11," ")</f>
        <v xml:space="preserve"> </v>
      </c>
      <c r="T20" s="34"/>
      <c r="U20" s="90" t="str">
        <f t="shared" si="5"/>
        <v xml:space="preserve"> </v>
      </c>
      <c r="V20" s="91" t="str">
        <f>IFERROR(T20*100/V11," ")</f>
        <v xml:space="preserve"> </v>
      </c>
      <c r="W20" s="92" t="str">
        <f t="shared" si="6"/>
        <v xml:space="preserve"> </v>
      </c>
      <c r="X20" s="92" t="str">
        <f t="shared" si="7"/>
        <v xml:space="preserve"> </v>
      </c>
      <c r="Y20" s="50">
        <f t="shared" si="8"/>
        <v>0</v>
      </c>
      <c r="Z20" s="50">
        <f t="shared" si="9"/>
        <v>0</v>
      </c>
      <c r="AB20" s="18" t="e">
        <f>AB16*100/AB18</f>
        <v>#DIV/0!</v>
      </c>
    </row>
    <row r="21" spans="2:33" ht="13.5" customHeight="1" x14ac:dyDescent="0.2">
      <c r="B21" s="109"/>
      <c r="C21" s="112" t="s">
        <v>13</v>
      </c>
      <c r="D21" s="94" t="s">
        <v>127</v>
      </c>
      <c r="E21" s="3"/>
      <c r="F21" s="87" t="str">
        <f t="shared" si="0"/>
        <v xml:space="preserve"> </v>
      </c>
      <c r="G21" s="88" t="str">
        <f>IFERROR(E21*100/G11," ")</f>
        <v xml:space="preserve"> </v>
      </c>
      <c r="H21" s="3"/>
      <c r="I21" s="87" t="str">
        <f t="shared" si="1"/>
        <v xml:space="preserve"> </v>
      </c>
      <c r="J21" s="87" t="str">
        <f>IFERROR(H21*100/J11," ")</f>
        <v xml:space="preserve"> </v>
      </c>
      <c r="K21" s="3"/>
      <c r="L21" s="87" t="str">
        <f t="shared" si="2"/>
        <v xml:space="preserve"> </v>
      </c>
      <c r="M21" s="87" t="str">
        <f>IFERROR(K21*100/M11," ")</f>
        <v xml:space="preserve"> </v>
      </c>
      <c r="N21" s="3"/>
      <c r="O21" s="87" t="str">
        <f t="shared" si="3"/>
        <v xml:space="preserve"> </v>
      </c>
      <c r="P21" s="87" t="str">
        <f>IFERROR(N21*100/P11," ")</f>
        <v xml:space="preserve"> </v>
      </c>
      <c r="Q21" s="34"/>
      <c r="R21" s="89" t="str">
        <f t="shared" si="4"/>
        <v xml:space="preserve"> </v>
      </c>
      <c r="S21" s="89" t="str">
        <f>IFERROR(Q21*100/S11," ")</f>
        <v xml:space="preserve"> </v>
      </c>
      <c r="T21" s="34"/>
      <c r="U21" s="90" t="str">
        <f t="shared" si="5"/>
        <v xml:space="preserve"> </v>
      </c>
      <c r="V21" s="91" t="str">
        <f>IFERROR(T21*100/V11," ")</f>
        <v xml:space="preserve"> </v>
      </c>
      <c r="W21" s="95" t="str">
        <f t="shared" si="6"/>
        <v xml:space="preserve"> </v>
      </c>
      <c r="X21" s="95" t="str">
        <f t="shared" si="7"/>
        <v xml:space="preserve"> </v>
      </c>
      <c r="Y21" s="50">
        <f t="shared" si="8"/>
        <v>0</v>
      </c>
      <c r="Z21" s="50">
        <f t="shared" si="9"/>
        <v>0</v>
      </c>
      <c r="AB21" s="16"/>
    </row>
    <row r="22" spans="2:33" ht="13.5" customHeight="1" x14ac:dyDescent="0.2">
      <c r="B22" s="109"/>
      <c r="C22" s="111" t="s">
        <v>123</v>
      </c>
      <c r="D22" s="86" t="s">
        <v>128</v>
      </c>
      <c r="E22" s="3"/>
      <c r="F22" s="87" t="str">
        <f t="shared" si="0"/>
        <v xml:space="preserve"> </v>
      </c>
      <c r="G22" s="88" t="str">
        <f>IFERROR(E22*100/G11," ")</f>
        <v xml:space="preserve"> </v>
      </c>
      <c r="H22" s="3"/>
      <c r="I22" s="87" t="str">
        <f t="shared" si="1"/>
        <v xml:space="preserve"> </v>
      </c>
      <c r="J22" s="87" t="str">
        <f>IFERROR(H22*100/J11," ")</f>
        <v xml:space="preserve"> </v>
      </c>
      <c r="K22" s="3"/>
      <c r="L22" s="87" t="str">
        <f t="shared" si="2"/>
        <v xml:space="preserve"> </v>
      </c>
      <c r="M22" s="87" t="str">
        <f>IFERROR(K22*100/M11," ")</f>
        <v xml:space="preserve"> </v>
      </c>
      <c r="N22" s="3"/>
      <c r="O22" s="87" t="str">
        <f t="shared" si="3"/>
        <v xml:space="preserve"> </v>
      </c>
      <c r="P22" s="87" t="str">
        <f>IFERROR(N22*100/P11," ")</f>
        <v xml:space="preserve"> </v>
      </c>
      <c r="Q22" s="34"/>
      <c r="R22" s="89" t="str">
        <f t="shared" si="4"/>
        <v xml:space="preserve"> </v>
      </c>
      <c r="S22" s="89" t="str">
        <f>IFERROR(Q22*100/S11," ")</f>
        <v xml:space="preserve"> </v>
      </c>
      <c r="T22" s="34"/>
      <c r="U22" s="90" t="str">
        <f t="shared" si="5"/>
        <v xml:space="preserve"> </v>
      </c>
      <c r="V22" s="91" t="str">
        <f>IFERROR(T22*100/V11," ")</f>
        <v xml:space="preserve"> </v>
      </c>
      <c r="W22" s="92" t="str">
        <f t="shared" si="6"/>
        <v xml:space="preserve"> </v>
      </c>
      <c r="X22" s="92" t="str">
        <f t="shared" si="7"/>
        <v xml:space="preserve"> </v>
      </c>
      <c r="Y22" s="50">
        <f t="shared" si="8"/>
        <v>0</v>
      </c>
      <c r="Z22" s="50">
        <f t="shared" si="9"/>
        <v>0</v>
      </c>
      <c r="AB22" s="17"/>
    </row>
    <row r="23" spans="2:33" ht="13.5" customHeight="1" x14ac:dyDescent="0.2">
      <c r="B23" s="109"/>
      <c r="C23" s="112" t="s">
        <v>15</v>
      </c>
      <c r="D23" s="94" t="s">
        <v>129</v>
      </c>
      <c r="E23" s="3"/>
      <c r="F23" s="87" t="str">
        <f t="shared" si="0"/>
        <v xml:space="preserve"> </v>
      </c>
      <c r="G23" s="88" t="str">
        <f>IFERROR(E23*100/G11," ")</f>
        <v xml:space="preserve"> </v>
      </c>
      <c r="H23" s="3"/>
      <c r="I23" s="87" t="str">
        <f t="shared" si="1"/>
        <v xml:space="preserve"> </v>
      </c>
      <c r="J23" s="87" t="str">
        <f>IFERROR(H23*100/J11," ")</f>
        <v xml:space="preserve"> </v>
      </c>
      <c r="K23" s="3"/>
      <c r="L23" s="87" t="str">
        <f t="shared" si="2"/>
        <v xml:space="preserve"> </v>
      </c>
      <c r="M23" s="87" t="str">
        <f>IFERROR(K23*100/M11," ")</f>
        <v xml:space="preserve"> </v>
      </c>
      <c r="N23" s="3"/>
      <c r="O23" s="87" t="str">
        <f t="shared" si="3"/>
        <v xml:space="preserve"> </v>
      </c>
      <c r="P23" s="87" t="str">
        <f>IFERROR(N23*100/P11," ")</f>
        <v xml:space="preserve"> </v>
      </c>
      <c r="Q23" s="34"/>
      <c r="R23" s="89" t="str">
        <f t="shared" si="4"/>
        <v xml:space="preserve"> </v>
      </c>
      <c r="S23" s="89" t="str">
        <f>IFERROR(Q23*100/S11," ")</f>
        <v xml:space="preserve"> </v>
      </c>
      <c r="T23" s="34"/>
      <c r="U23" s="90" t="str">
        <f t="shared" si="5"/>
        <v xml:space="preserve"> </v>
      </c>
      <c r="V23" s="91" t="str">
        <f>IFERROR(T23*100/V11," ")</f>
        <v xml:space="preserve"> </v>
      </c>
      <c r="W23" s="95" t="str">
        <f t="shared" si="6"/>
        <v xml:space="preserve"> </v>
      </c>
      <c r="X23" s="95" t="str">
        <f t="shared" si="7"/>
        <v xml:space="preserve"> </v>
      </c>
      <c r="Y23" s="50">
        <f t="shared" si="8"/>
        <v>0</v>
      </c>
      <c r="Z23" s="50">
        <f t="shared" si="9"/>
        <v>0</v>
      </c>
      <c r="AB23" s="19" t="s">
        <v>56</v>
      </c>
    </row>
    <row r="24" spans="2:33" ht="13.5" customHeight="1" x14ac:dyDescent="0.2">
      <c r="B24" s="109"/>
      <c r="C24" s="111" t="s">
        <v>16</v>
      </c>
      <c r="D24" s="86" t="s">
        <v>130</v>
      </c>
      <c r="E24" s="3"/>
      <c r="F24" s="87" t="str">
        <f t="shared" si="0"/>
        <v xml:space="preserve"> </v>
      </c>
      <c r="G24" s="88" t="str">
        <f>IFERROR(E24*100/G11," ")</f>
        <v xml:space="preserve"> </v>
      </c>
      <c r="H24" s="3"/>
      <c r="I24" s="87" t="str">
        <f t="shared" si="1"/>
        <v xml:space="preserve"> </v>
      </c>
      <c r="J24" s="87" t="str">
        <f>IFERROR(H24*100/J11," ")</f>
        <v xml:space="preserve"> </v>
      </c>
      <c r="K24" s="3"/>
      <c r="L24" s="87" t="str">
        <f t="shared" si="2"/>
        <v xml:space="preserve"> </v>
      </c>
      <c r="M24" s="87" t="str">
        <f>IFERROR(K24*100/M11," ")</f>
        <v xml:space="preserve"> </v>
      </c>
      <c r="N24" s="3"/>
      <c r="O24" s="87" t="str">
        <f t="shared" si="3"/>
        <v xml:space="preserve"> </v>
      </c>
      <c r="P24" s="87" t="str">
        <f>IFERROR(N24*100/P11," ")</f>
        <v xml:space="preserve"> </v>
      </c>
      <c r="Q24" s="34"/>
      <c r="R24" s="89" t="str">
        <f t="shared" si="4"/>
        <v xml:space="preserve"> </v>
      </c>
      <c r="S24" s="89" t="str">
        <f>IFERROR(Q24*100/S11," ")</f>
        <v xml:space="preserve"> </v>
      </c>
      <c r="T24" s="34"/>
      <c r="U24" s="90" t="str">
        <f t="shared" si="5"/>
        <v xml:space="preserve"> </v>
      </c>
      <c r="V24" s="91" t="str">
        <f>IFERROR(T24*100/V11," ")</f>
        <v xml:space="preserve"> </v>
      </c>
      <c r="W24" s="92" t="str">
        <f t="shared" si="6"/>
        <v xml:space="preserve"> </v>
      </c>
      <c r="X24" s="92" t="str">
        <f t="shared" si="7"/>
        <v xml:space="preserve"> </v>
      </c>
      <c r="Y24" s="50">
        <f t="shared" si="8"/>
        <v>0</v>
      </c>
      <c r="Z24" s="50">
        <f t="shared" si="9"/>
        <v>0</v>
      </c>
      <c r="AB24" s="17"/>
    </row>
    <row r="25" spans="2:33" ht="13.5" customHeight="1" x14ac:dyDescent="0.2">
      <c r="B25" s="109"/>
      <c r="C25" s="112" t="s">
        <v>17</v>
      </c>
      <c r="D25" s="94" t="s">
        <v>131</v>
      </c>
      <c r="E25" s="3"/>
      <c r="F25" s="87" t="str">
        <f t="shared" si="0"/>
        <v xml:space="preserve"> </v>
      </c>
      <c r="G25" s="88" t="str">
        <f>IFERROR(E25*100/G11," ")</f>
        <v xml:space="preserve"> </v>
      </c>
      <c r="H25" s="3"/>
      <c r="I25" s="87" t="str">
        <f t="shared" si="1"/>
        <v xml:space="preserve"> </v>
      </c>
      <c r="J25" s="87" t="str">
        <f>IFERROR(H25*100/J11," ")</f>
        <v xml:space="preserve"> </v>
      </c>
      <c r="K25" s="3"/>
      <c r="L25" s="87" t="str">
        <f t="shared" si="2"/>
        <v xml:space="preserve"> </v>
      </c>
      <c r="M25" s="87" t="str">
        <f>IFERROR(K25*100/M11," ")</f>
        <v xml:space="preserve"> </v>
      </c>
      <c r="N25" s="3"/>
      <c r="O25" s="87" t="str">
        <f t="shared" si="3"/>
        <v xml:space="preserve"> </v>
      </c>
      <c r="P25" s="87" t="str">
        <f>IFERROR(N25*100/P11," ")</f>
        <v xml:space="preserve"> </v>
      </c>
      <c r="Q25" s="34"/>
      <c r="R25" s="89" t="str">
        <f t="shared" si="4"/>
        <v xml:space="preserve"> </v>
      </c>
      <c r="S25" s="89" t="str">
        <f>IFERROR(Q25*100/S11," ")</f>
        <v xml:space="preserve"> </v>
      </c>
      <c r="T25" s="34"/>
      <c r="U25" s="90" t="str">
        <f t="shared" si="5"/>
        <v xml:space="preserve"> </v>
      </c>
      <c r="V25" s="91" t="str">
        <f>IFERROR(T25*100/V11," ")</f>
        <v xml:space="preserve"> </v>
      </c>
      <c r="W25" s="95" t="str">
        <f t="shared" si="6"/>
        <v xml:space="preserve"> </v>
      </c>
      <c r="X25" s="95" t="str">
        <f t="shared" si="7"/>
        <v xml:space="preserve"> </v>
      </c>
      <c r="Y25" s="50">
        <f t="shared" si="8"/>
        <v>0</v>
      </c>
      <c r="Z25" s="50">
        <f t="shared" si="9"/>
        <v>0</v>
      </c>
      <c r="AB25" s="20"/>
    </row>
    <row r="26" spans="2:33" ht="13.5" customHeight="1" x14ac:dyDescent="0.2">
      <c r="B26" s="109"/>
      <c r="C26" s="111" t="s">
        <v>13</v>
      </c>
      <c r="D26" s="86" t="s">
        <v>132</v>
      </c>
      <c r="E26" s="3"/>
      <c r="F26" s="87" t="str">
        <f t="shared" si="0"/>
        <v xml:space="preserve"> </v>
      </c>
      <c r="G26" s="88" t="str">
        <f>IFERROR(E26*100/G11," ")</f>
        <v xml:space="preserve"> </v>
      </c>
      <c r="H26" s="3"/>
      <c r="I26" s="87" t="str">
        <f t="shared" si="1"/>
        <v xml:space="preserve"> </v>
      </c>
      <c r="J26" s="87" t="str">
        <f>IFERROR(H26*100/J11," ")</f>
        <v xml:space="preserve"> </v>
      </c>
      <c r="K26" s="3"/>
      <c r="L26" s="87" t="str">
        <f t="shared" si="2"/>
        <v xml:space="preserve"> </v>
      </c>
      <c r="M26" s="87" t="str">
        <f>IFERROR(K26*100/M11," ")</f>
        <v xml:space="preserve"> </v>
      </c>
      <c r="N26" s="3"/>
      <c r="O26" s="87" t="str">
        <f t="shared" si="3"/>
        <v xml:space="preserve"> </v>
      </c>
      <c r="P26" s="87" t="str">
        <f>IFERROR(N26*100/P11," ")</f>
        <v xml:space="preserve"> </v>
      </c>
      <c r="Q26" s="34"/>
      <c r="R26" s="89" t="str">
        <f t="shared" si="4"/>
        <v xml:space="preserve"> </v>
      </c>
      <c r="S26" s="89" t="str">
        <f>IFERROR(Q26*100/S11," ")</f>
        <v xml:space="preserve"> </v>
      </c>
      <c r="T26" s="34"/>
      <c r="U26" s="90" t="str">
        <f t="shared" si="5"/>
        <v xml:space="preserve"> </v>
      </c>
      <c r="V26" s="91" t="str">
        <f>IFERROR(T26*100/V11," ")</f>
        <v xml:space="preserve"> </v>
      </c>
      <c r="W26" s="92" t="str">
        <f t="shared" si="6"/>
        <v xml:space="preserve"> </v>
      </c>
      <c r="X26" s="92" t="str">
        <f t="shared" si="7"/>
        <v xml:space="preserve"> </v>
      </c>
      <c r="Y26" s="50">
        <f t="shared" si="8"/>
        <v>0</v>
      </c>
      <c r="Z26" s="50">
        <f t="shared" si="9"/>
        <v>0</v>
      </c>
    </row>
    <row r="27" spans="2:33" ht="13.5" customHeight="1" x14ac:dyDescent="0.2">
      <c r="B27" s="109"/>
      <c r="C27" s="112" t="s">
        <v>123</v>
      </c>
      <c r="D27" s="94" t="s">
        <v>133</v>
      </c>
      <c r="E27" s="3"/>
      <c r="F27" s="87" t="str">
        <f t="shared" si="0"/>
        <v xml:space="preserve"> </v>
      </c>
      <c r="G27" s="88" t="str">
        <f>IFERROR(E27*100/G11," ")</f>
        <v xml:space="preserve"> </v>
      </c>
      <c r="H27" s="3"/>
      <c r="I27" s="87" t="str">
        <f t="shared" si="1"/>
        <v xml:space="preserve"> </v>
      </c>
      <c r="J27" s="87" t="str">
        <f>IFERROR(H27*100/J11," ")</f>
        <v xml:space="preserve"> </v>
      </c>
      <c r="K27" s="3"/>
      <c r="L27" s="87" t="str">
        <f t="shared" si="2"/>
        <v xml:space="preserve"> </v>
      </c>
      <c r="M27" s="87" t="str">
        <f>IFERROR(K27*100/M11," ")</f>
        <v xml:space="preserve"> </v>
      </c>
      <c r="N27" s="3"/>
      <c r="O27" s="87" t="str">
        <f t="shared" si="3"/>
        <v xml:space="preserve"> </v>
      </c>
      <c r="P27" s="87" t="str">
        <f>IFERROR(N27*100/P11," ")</f>
        <v xml:space="preserve"> </v>
      </c>
      <c r="Q27" s="34"/>
      <c r="R27" s="89" t="str">
        <f t="shared" si="4"/>
        <v xml:space="preserve"> </v>
      </c>
      <c r="S27" s="89" t="str">
        <f>IFERROR(Q27*100/S11," ")</f>
        <v xml:space="preserve"> </v>
      </c>
      <c r="T27" s="34"/>
      <c r="U27" s="90" t="str">
        <f t="shared" si="5"/>
        <v xml:space="preserve"> </v>
      </c>
      <c r="V27" s="91" t="str">
        <f>IFERROR(T27*100/V11," ")</f>
        <v xml:space="preserve"> </v>
      </c>
      <c r="W27" s="95" t="str">
        <f t="shared" si="6"/>
        <v xml:space="preserve"> </v>
      </c>
      <c r="X27" s="95" t="str">
        <f t="shared" si="7"/>
        <v xml:space="preserve"> </v>
      </c>
      <c r="Y27" s="50">
        <f t="shared" si="8"/>
        <v>0</v>
      </c>
      <c r="Z27" s="50">
        <f t="shared" si="9"/>
        <v>0</v>
      </c>
      <c r="AB27" s="9" t="str">
        <f>E10</f>
        <v xml:space="preserve">الصف / </v>
      </c>
      <c r="AC27" s="9" t="str">
        <f>H10</f>
        <v xml:space="preserve">الصف / </v>
      </c>
      <c r="AD27" s="9" t="str">
        <f>K10</f>
        <v xml:space="preserve">الصف / </v>
      </c>
      <c r="AE27" s="9" t="str">
        <f>N10</f>
        <v xml:space="preserve">الصف / </v>
      </c>
      <c r="AF27" s="9" t="str">
        <f>Q10</f>
        <v xml:space="preserve">الصف / </v>
      </c>
      <c r="AG27" s="9" t="str">
        <f>T10</f>
        <v xml:space="preserve">الصف / </v>
      </c>
    </row>
    <row r="28" spans="2:33" ht="13.5" customHeight="1" x14ac:dyDescent="0.2">
      <c r="B28" s="109"/>
      <c r="C28" s="111" t="s">
        <v>15</v>
      </c>
      <c r="D28" s="86" t="s">
        <v>134</v>
      </c>
      <c r="E28" s="3"/>
      <c r="F28" s="87" t="str">
        <f t="shared" si="0"/>
        <v xml:space="preserve"> </v>
      </c>
      <c r="G28" s="88" t="str">
        <f>IFERROR(E28*100/G11," ")</f>
        <v xml:space="preserve"> </v>
      </c>
      <c r="H28" s="3"/>
      <c r="I28" s="87" t="str">
        <f t="shared" si="1"/>
        <v xml:space="preserve"> </v>
      </c>
      <c r="J28" s="87" t="str">
        <f>IFERROR(H28*100/J11," ")</f>
        <v xml:space="preserve"> </v>
      </c>
      <c r="K28" s="3"/>
      <c r="L28" s="87" t="str">
        <f t="shared" si="2"/>
        <v xml:space="preserve"> </v>
      </c>
      <c r="M28" s="87" t="str">
        <f>IFERROR(K28*100/M11," ")</f>
        <v xml:space="preserve"> </v>
      </c>
      <c r="N28" s="3"/>
      <c r="O28" s="87" t="str">
        <f t="shared" si="3"/>
        <v xml:space="preserve"> </v>
      </c>
      <c r="P28" s="87" t="str">
        <f>IFERROR(N28*100/P11," ")</f>
        <v xml:space="preserve"> </v>
      </c>
      <c r="Q28" s="34"/>
      <c r="R28" s="89" t="str">
        <f t="shared" si="4"/>
        <v xml:space="preserve"> </v>
      </c>
      <c r="S28" s="89" t="str">
        <f>IFERROR(Q28*100/S11," ")</f>
        <v xml:space="preserve"> </v>
      </c>
      <c r="T28" s="34"/>
      <c r="U28" s="90" t="str">
        <f t="shared" si="5"/>
        <v xml:space="preserve"> </v>
      </c>
      <c r="V28" s="91" t="str">
        <f>IFERROR(T28*100/V11," ")</f>
        <v xml:space="preserve"> </v>
      </c>
      <c r="W28" s="92" t="str">
        <f t="shared" si="6"/>
        <v xml:space="preserve"> </v>
      </c>
      <c r="X28" s="92" t="str">
        <f t="shared" si="7"/>
        <v xml:space="preserve"> </v>
      </c>
      <c r="Y28" s="50">
        <f t="shared" si="8"/>
        <v>0</v>
      </c>
      <c r="Z28" s="50">
        <f t="shared" si="9"/>
        <v>0</v>
      </c>
      <c r="AA28" s="21" t="s">
        <v>57</v>
      </c>
      <c r="AB28" s="11">
        <f>G11</f>
        <v>0</v>
      </c>
      <c r="AC28" s="11">
        <f>J11</f>
        <v>0</v>
      </c>
      <c r="AD28" s="11">
        <f>M11</f>
        <v>0</v>
      </c>
      <c r="AE28" s="11">
        <f>P11</f>
        <v>0</v>
      </c>
      <c r="AF28" s="11">
        <f>S11</f>
        <v>0</v>
      </c>
      <c r="AG28" s="11">
        <f>V11</f>
        <v>0</v>
      </c>
    </row>
    <row r="29" spans="2:33" ht="13.5" customHeight="1" x14ac:dyDescent="0.2">
      <c r="B29" s="109"/>
      <c r="C29" s="112" t="s">
        <v>16</v>
      </c>
      <c r="D29" s="94" t="s">
        <v>135</v>
      </c>
      <c r="E29" s="3"/>
      <c r="F29" s="87" t="str">
        <f t="shared" si="0"/>
        <v xml:space="preserve"> </v>
      </c>
      <c r="G29" s="88" t="str">
        <f>IFERROR(E29*100/G11," ")</f>
        <v xml:space="preserve"> </v>
      </c>
      <c r="H29" s="3"/>
      <c r="I29" s="87" t="str">
        <f t="shared" si="1"/>
        <v xml:space="preserve"> </v>
      </c>
      <c r="J29" s="87" t="str">
        <f>IFERROR(H29*100/J11," ")</f>
        <v xml:space="preserve"> </v>
      </c>
      <c r="K29" s="3"/>
      <c r="L29" s="87" t="str">
        <f t="shared" si="2"/>
        <v xml:space="preserve"> </v>
      </c>
      <c r="M29" s="87" t="str">
        <f>IFERROR(K29*100/M11," ")</f>
        <v xml:space="preserve"> </v>
      </c>
      <c r="N29" s="3"/>
      <c r="O29" s="87" t="str">
        <f t="shared" si="3"/>
        <v xml:space="preserve"> </v>
      </c>
      <c r="P29" s="87" t="str">
        <f>IFERROR(N29*100/P11," ")</f>
        <v xml:space="preserve"> </v>
      </c>
      <c r="Q29" s="34"/>
      <c r="R29" s="89" t="str">
        <f t="shared" si="4"/>
        <v xml:space="preserve"> </v>
      </c>
      <c r="S29" s="89" t="str">
        <f>IFERROR(Q29*100/S11," ")</f>
        <v xml:space="preserve"> </v>
      </c>
      <c r="T29" s="34"/>
      <c r="U29" s="90" t="str">
        <f t="shared" si="5"/>
        <v xml:space="preserve"> </v>
      </c>
      <c r="V29" s="91" t="str">
        <f>IFERROR(T29*100/V11," ")</f>
        <v xml:space="preserve"> </v>
      </c>
      <c r="W29" s="95" t="str">
        <f t="shared" si="6"/>
        <v xml:space="preserve"> </v>
      </c>
      <c r="X29" s="95" t="str">
        <f t="shared" si="7"/>
        <v xml:space="preserve"> </v>
      </c>
      <c r="Y29" s="50">
        <f t="shared" si="8"/>
        <v>0</v>
      </c>
      <c r="Z29" s="50">
        <f t="shared" si="9"/>
        <v>0</v>
      </c>
      <c r="AA29" s="21" t="s">
        <v>24</v>
      </c>
      <c r="AB29" s="9">
        <f>SUM(E14:E33)</f>
        <v>0</v>
      </c>
      <c r="AC29" s="9">
        <f>SUM(H14:H33)</f>
        <v>0</v>
      </c>
      <c r="AD29" s="9">
        <f>SUM(K14:K33)</f>
        <v>0</v>
      </c>
      <c r="AE29" s="11">
        <f>SUM(N14:N33)</f>
        <v>0</v>
      </c>
      <c r="AF29" s="11">
        <f>SUM(Q14:Q33)</f>
        <v>0</v>
      </c>
      <c r="AG29" s="11">
        <f>SUM(T14:T33)</f>
        <v>0</v>
      </c>
    </row>
    <row r="30" spans="2:33" ht="13.5" customHeight="1" x14ac:dyDescent="0.2">
      <c r="B30" s="109"/>
      <c r="C30" s="111" t="s">
        <v>17</v>
      </c>
      <c r="D30" s="86" t="s">
        <v>136</v>
      </c>
      <c r="E30" s="3"/>
      <c r="F30" s="87" t="str">
        <f t="shared" si="0"/>
        <v xml:space="preserve"> </v>
      </c>
      <c r="G30" s="88" t="str">
        <f>IFERROR(E30*100/G11," ")</f>
        <v xml:space="preserve"> </v>
      </c>
      <c r="H30" s="3"/>
      <c r="I30" s="87" t="str">
        <f t="shared" si="1"/>
        <v xml:space="preserve"> </v>
      </c>
      <c r="J30" s="87" t="str">
        <f>IFERROR(H30*100/J11," ")</f>
        <v xml:space="preserve"> </v>
      </c>
      <c r="K30" s="3"/>
      <c r="L30" s="87" t="str">
        <f t="shared" si="2"/>
        <v xml:space="preserve"> </v>
      </c>
      <c r="M30" s="87" t="str">
        <f>IFERROR(K30*100/M11," ")</f>
        <v xml:space="preserve"> </v>
      </c>
      <c r="N30" s="3"/>
      <c r="O30" s="87" t="str">
        <f t="shared" si="3"/>
        <v xml:space="preserve"> </v>
      </c>
      <c r="P30" s="87" t="str">
        <f>IFERROR(N30*100/P11," ")</f>
        <v xml:space="preserve"> </v>
      </c>
      <c r="Q30" s="34"/>
      <c r="R30" s="89" t="str">
        <f t="shared" si="4"/>
        <v xml:space="preserve"> </v>
      </c>
      <c r="S30" s="89" t="str">
        <f>IFERROR(Q30*100/S11," ")</f>
        <v xml:space="preserve"> </v>
      </c>
      <c r="T30" s="34"/>
      <c r="U30" s="90" t="str">
        <f t="shared" si="5"/>
        <v xml:space="preserve"> </v>
      </c>
      <c r="V30" s="91" t="str">
        <f>IFERROR(T30*100/V11," ")</f>
        <v xml:space="preserve"> </v>
      </c>
      <c r="W30" s="92" t="str">
        <f t="shared" si="6"/>
        <v xml:space="preserve"> </v>
      </c>
      <c r="X30" s="92" t="str">
        <f t="shared" si="7"/>
        <v xml:space="preserve"> </v>
      </c>
      <c r="Y30" s="50">
        <f t="shared" si="8"/>
        <v>0</v>
      </c>
      <c r="Z30" s="50">
        <f t="shared" si="9"/>
        <v>0</v>
      </c>
      <c r="AA30" s="21" t="s">
        <v>58</v>
      </c>
      <c r="AB30" s="9">
        <f>COUNT(E14:E33)</f>
        <v>0</v>
      </c>
      <c r="AC30" s="9">
        <f>COUNT(H14:H33)</f>
        <v>0</v>
      </c>
      <c r="AD30" s="9">
        <f>COUNT(K14:K33)</f>
        <v>0</v>
      </c>
      <c r="AE30" s="9">
        <f>COUNT(N14:N33)</f>
        <v>0</v>
      </c>
      <c r="AF30" s="9">
        <f>COUNT(Q14:Q33)</f>
        <v>0</v>
      </c>
      <c r="AG30" s="9">
        <f>COUNT(T14:T33)</f>
        <v>0</v>
      </c>
    </row>
    <row r="31" spans="2:33" ht="13.5" customHeight="1" x14ac:dyDescent="0.2">
      <c r="B31" s="109"/>
      <c r="C31" s="112" t="s">
        <v>13</v>
      </c>
      <c r="D31" s="94" t="s">
        <v>137</v>
      </c>
      <c r="E31" s="3"/>
      <c r="F31" s="87" t="str">
        <f t="shared" si="0"/>
        <v xml:space="preserve"> </v>
      </c>
      <c r="G31" s="88" t="str">
        <f>IFERROR(E31*100/G11," ")</f>
        <v xml:space="preserve"> </v>
      </c>
      <c r="H31" s="3"/>
      <c r="I31" s="87" t="str">
        <f t="shared" si="1"/>
        <v xml:space="preserve"> </v>
      </c>
      <c r="J31" s="87" t="str">
        <f>IFERROR(H31*100/J11," ")</f>
        <v xml:space="preserve"> </v>
      </c>
      <c r="K31" s="3"/>
      <c r="L31" s="87" t="str">
        <f t="shared" si="2"/>
        <v xml:space="preserve"> </v>
      </c>
      <c r="M31" s="87" t="str">
        <f>IFERROR(K31*100/M11," ")</f>
        <v xml:space="preserve"> </v>
      </c>
      <c r="N31" s="3"/>
      <c r="O31" s="87" t="str">
        <f t="shared" si="3"/>
        <v xml:space="preserve"> </v>
      </c>
      <c r="P31" s="87" t="str">
        <f>IFERROR(N31*100/P11," ")</f>
        <v xml:space="preserve"> </v>
      </c>
      <c r="Q31" s="34"/>
      <c r="R31" s="89" t="str">
        <f t="shared" si="4"/>
        <v xml:space="preserve"> </v>
      </c>
      <c r="S31" s="89" t="str">
        <f>IFERROR(Q31*100/S11," ")</f>
        <v xml:space="preserve"> </v>
      </c>
      <c r="T31" s="34"/>
      <c r="U31" s="90" t="str">
        <f t="shared" si="5"/>
        <v xml:space="preserve"> </v>
      </c>
      <c r="V31" s="91" t="str">
        <f>IFERROR(T31*100/V11," ")</f>
        <v xml:space="preserve"> </v>
      </c>
      <c r="W31" s="95" t="str">
        <f t="shared" si="6"/>
        <v xml:space="preserve"> </v>
      </c>
      <c r="X31" s="95" t="str">
        <f t="shared" si="7"/>
        <v xml:space="preserve"> </v>
      </c>
      <c r="Y31" s="50">
        <f t="shared" si="8"/>
        <v>0</v>
      </c>
      <c r="Z31" s="50">
        <f t="shared" si="9"/>
        <v>0</v>
      </c>
      <c r="AA31" s="21" t="s">
        <v>59</v>
      </c>
      <c r="AB31" s="10">
        <f t="shared" ref="AB31:AG31" si="10">AB28*AB30</f>
        <v>0</v>
      </c>
      <c r="AC31" s="10">
        <f t="shared" si="10"/>
        <v>0</v>
      </c>
      <c r="AD31" s="10">
        <f t="shared" si="10"/>
        <v>0</v>
      </c>
      <c r="AE31" s="10">
        <f t="shared" si="10"/>
        <v>0</v>
      </c>
      <c r="AF31" s="10">
        <f t="shared" si="10"/>
        <v>0</v>
      </c>
      <c r="AG31" s="10">
        <f t="shared" si="10"/>
        <v>0</v>
      </c>
    </row>
    <row r="32" spans="2:33" ht="13.5" customHeight="1" x14ac:dyDescent="0.2">
      <c r="B32" s="109"/>
      <c r="C32" s="111" t="s">
        <v>123</v>
      </c>
      <c r="D32" s="86" t="s">
        <v>138</v>
      </c>
      <c r="E32" s="3"/>
      <c r="F32" s="87" t="str">
        <f t="shared" si="0"/>
        <v xml:space="preserve"> </v>
      </c>
      <c r="G32" s="88" t="str">
        <f>IFERROR(E32*100/G11," ")</f>
        <v xml:space="preserve"> </v>
      </c>
      <c r="H32" s="3"/>
      <c r="I32" s="87" t="str">
        <f t="shared" si="1"/>
        <v xml:space="preserve"> </v>
      </c>
      <c r="J32" s="87" t="str">
        <f>IFERROR(H32*100/J11," ")</f>
        <v xml:space="preserve"> </v>
      </c>
      <c r="K32" s="3"/>
      <c r="L32" s="87" t="str">
        <f t="shared" si="2"/>
        <v xml:space="preserve"> </v>
      </c>
      <c r="M32" s="87" t="str">
        <f>IFERROR(K32*100/M11," ")</f>
        <v xml:space="preserve"> </v>
      </c>
      <c r="N32" s="3"/>
      <c r="O32" s="87" t="str">
        <f t="shared" si="3"/>
        <v xml:space="preserve"> </v>
      </c>
      <c r="P32" s="87" t="str">
        <f>IFERROR(N32*100/P11," ")</f>
        <v xml:space="preserve"> </v>
      </c>
      <c r="Q32" s="34"/>
      <c r="R32" s="89" t="str">
        <f t="shared" si="4"/>
        <v xml:space="preserve"> </v>
      </c>
      <c r="S32" s="89" t="str">
        <f>IFERROR(Q32*100/S11," ")</f>
        <v xml:space="preserve"> </v>
      </c>
      <c r="T32" s="34"/>
      <c r="U32" s="90" t="str">
        <f t="shared" si="5"/>
        <v xml:space="preserve"> </v>
      </c>
      <c r="V32" s="91" t="str">
        <f>IFERROR(T32*100/V11," ")</f>
        <v xml:space="preserve"> </v>
      </c>
      <c r="W32" s="92" t="str">
        <f t="shared" si="6"/>
        <v xml:space="preserve"> </v>
      </c>
      <c r="X32" s="92" t="str">
        <f t="shared" si="7"/>
        <v xml:space="preserve"> </v>
      </c>
      <c r="Y32" s="50">
        <f t="shared" si="8"/>
        <v>0</v>
      </c>
      <c r="Z32" s="50">
        <f t="shared" si="9"/>
        <v>0</v>
      </c>
      <c r="AA32" s="21"/>
      <c r="AB32" s="47" t="e">
        <f t="shared" ref="AB32:AG32" si="11">100-AB33</f>
        <v>#DIV/0!</v>
      </c>
      <c r="AC32" s="47" t="e">
        <f t="shared" si="11"/>
        <v>#DIV/0!</v>
      </c>
      <c r="AD32" s="47" t="e">
        <f t="shared" si="11"/>
        <v>#DIV/0!</v>
      </c>
      <c r="AE32" s="47" t="e">
        <f t="shared" si="11"/>
        <v>#DIV/0!</v>
      </c>
      <c r="AF32" s="47" t="e">
        <f t="shared" si="11"/>
        <v>#DIV/0!</v>
      </c>
      <c r="AG32" s="47" t="e">
        <f t="shared" si="11"/>
        <v>#DIV/0!</v>
      </c>
    </row>
    <row r="33" spans="2:33" ht="13.5" customHeight="1" x14ac:dyDescent="0.2">
      <c r="B33" s="109"/>
      <c r="C33" s="112" t="s">
        <v>15</v>
      </c>
      <c r="D33" s="94" t="s">
        <v>139</v>
      </c>
      <c r="E33" s="3"/>
      <c r="F33" s="87" t="str">
        <f t="shared" si="0"/>
        <v xml:space="preserve"> </v>
      </c>
      <c r="G33" s="88" t="str">
        <f>IFERROR(E33*100/G11," ")</f>
        <v xml:space="preserve"> </v>
      </c>
      <c r="H33" s="3"/>
      <c r="I33" s="87" t="str">
        <f t="shared" si="1"/>
        <v xml:space="preserve"> </v>
      </c>
      <c r="J33" s="87" t="str">
        <f>IFERROR(H33*100/J11," ")</f>
        <v xml:space="preserve"> </v>
      </c>
      <c r="K33" s="3"/>
      <c r="L33" s="87" t="str">
        <f t="shared" si="2"/>
        <v xml:space="preserve"> </v>
      </c>
      <c r="M33" s="87" t="str">
        <f>IFERROR(K33*100/M11," ")</f>
        <v xml:space="preserve"> </v>
      </c>
      <c r="N33" s="3"/>
      <c r="O33" s="87" t="str">
        <f t="shared" si="3"/>
        <v xml:space="preserve"> </v>
      </c>
      <c r="P33" s="87" t="str">
        <f>IFERROR(N33*100/P11," ")</f>
        <v xml:space="preserve"> </v>
      </c>
      <c r="Q33" s="34"/>
      <c r="R33" s="89" t="str">
        <f t="shared" si="4"/>
        <v xml:space="preserve"> </v>
      </c>
      <c r="S33" s="89" t="str">
        <f>IFERROR(Q33*100/S11," ")</f>
        <v xml:space="preserve"> </v>
      </c>
      <c r="T33" s="34"/>
      <c r="U33" s="90" t="str">
        <f t="shared" si="5"/>
        <v xml:space="preserve"> </v>
      </c>
      <c r="V33" s="91" t="str">
        <f>IFERROR(T33*100/V11," ")</f>
        <v xml:space="preserve"> </v>
      </c>
      <c r="W33" s="95" t="str">
        <f t="shared" si="6"/>
        <v xml:space="preserve"> </v>
      </c>
      <c r="X33" s="95" t="str">
        <f t="shared" si="7"/>
        <v xml:space="preserve"> </v>
      </c>
      <c r="Y33" s="50">
        <f t="shared" si="8"/>
        <v>0</v>
      </c>
      <c r="Z33" s="50">
        <f t="shared" si="9"/>
        <v>0</v>
      </c>
      <c r="AA33" s="21" t="s">
        <v>55</v>
      </c>
      <c r="AB33" s="47" t="e">
        <f t="shared" ref="AB33:AG33" si="12">AB29*100/AB31</f>
        <v>#DIV/0!</v>
      </c>
      <c r="AC33" s="47" t="e">
        <f t="shared" si="12"/>
        <v>#DIV/0!</v>
      </c>
      <c r="AD33" s="47" t="e">
        <f t="shared" si="12"/>
        <v>#DIV/0!</v>
      </c>
      <c r="AE33" s="47" t="e">
        <f t="shared" si="12"/>
        <v>#DIV/0!</v>
      </c>
      <c r="AF33" s="47" t="e">
        <f t="shared" si="12"/>
        <v>#DIV/0!</v>
      </c>
      <c r="AG33" s="47" t="e">
        <f t="shared" si="12"/>
        <v>#DIV/0!</v>
      </c>
    </row>
    <row r="34" spans="2:33" ht="12" customHeight="1" x14ac:dyDescent="0.2">
      <c r="C34" s="233" t="str">
        <f>AB23&amp;AB14</f>
        <v>عدد الأيام المستهدفة / 0</v>
      </c>
      <c r="D34" s="172"/>
      <c r="E34" s="179" t="str">
        <f>E10</f>
        <v xml:space="preserve">الصف / </v>
      </c>
      <c r="F34" s="179"/>
      <c r="G34" s="180"/>
      <c r="H34" s="183" t="str">
        <f>H10</f>
        <v xml:space="preserve">الصف / </v>
      </c>
      <c r="I34" s="179"/>
      <c r="J34" s="180"/>
      <c r="K34" s="183" t="str">
        <f>K10</f>
        <v xml:space="preserve">الصف / </v>
      </c>
      <c r="L34" s="179"/>
      <c r="M34" s="180"/>
      <c r="N34" s="183" t="str">
        <f>N10</f>
        <v xml:space="preserve">الصف / </v>
      </c>
      <c r="O34" s="179"/>
      <c r="P34" s="180"/>
      <c r="Q34" s="183" t="str">
        <f>Q10</f>
        <v xml:space="preserve">الصف / </v>
      </c>
      <c r="R34" s="179"/>
      <c r="S34" s="180"/>
      <c r="T34" s="183" t="str">
        <f>T10</f>
        <v xml:space="preserve">الصف / </v>
      </c>
      <c r="U34" s="179"/>
      <c r="V34" s="219"/>
      <c r="W34" s="240" t="s">
        <v>79</v>
      </c>
      <c r="X34" s="241"/>
      <c r="Y34" s="37"/>
      <c r="Z34" s="37"/>
      <c r="AB34" s="48"/>
    </row>
    <row r="35" spans="2:33" ht="12" customHeight="1" x14ac:dyDescent="0.2">
      <c r="C35" s="234"/>
      <c r="D35" s="174"/>
      <c r="E35" s="181"/>
      <c r="F35" s="181"/>
      <c r="G35" s="182"/>
      <c r="H35" s="184"/>
      <c r="I35" s="181"/>
      <c r="J35" s="182"/>
      <c r="K35" s="184"/>
      <c r="L35" s="181"/>
      <c r="M35" s="182"/>
      <c r="N35" s="184"/>
      <c r="O35" s="181"/>
      <c r="P35" s="182"/>
      <c r="Q35" s="184"/>
      <c r="R35" s="181"/>
      <c r="S35" s="182"/>
      <c r="T35" s="184"/>
      <c r="U35" s="181"/>
      <c r="V35" s="181"/>
      <c r="W35" s="242"/>
      <c r="X35" s="243"/>
      <c r="Y35" s="37"/>
      <c r="Z35" s="37"/>
    </row>
    <row r="36" spans="2:33" ht="12" customHeight="1" x14ac:dyDescent="0.2">
      <c r="C36" s="232" t="s">
        <v>60</v>
      </c>
      <c r="D36" s="203"/>
      <c r="E36" s="100" t="s">
        <v>34</v>
      </c>
      <c r="F36" s="186" t="s">
        <v>22</v>
      </c>
      <c r="G36" s="187"/>
      <c r="H36" s="101" t="s">
        <v>34</v>
      </c>
      <c r="I36" s="185" t="s">
        <v>22</v>
      </c>
      <c r="J36" s="188"/>
      <c r="K36" s="101" t="s">
        <v>34</v>
      </c>
      <c r="L36" s="185" t="s">
        <v>22</v>
      </c>
      <c r="M36" s="188"/>
      <c r="N36" s="101" t="s">
        <v>34</v>
      </c>
      <c r="O36" s="185" t="s">
        <v>22</v>
      </c>
      <c r="P36" s="188"/>
      <c r="Q36" s="101" t="s">
        <v>34</v>
      </c>
      <c r="R36" s="185" t="s">
        <v>22</v>
      </c>
      <c r="S36" s="188"/>
      <c r="T36" s="101" t="s">
        <v>34</v>
      </c>
      <c r="U36" s="185" t="s">
        <v>22</v>
      </c>
      <c r="V36" s="185"/>
      <c r="W36" s="244"/>
      <c r="X36" s="245"/>
      <c r="Y36" s="43"/>
      <c r="Z36" s="43"/>
      <c r="AA36" s="5">
        <f>H9*13</f>
        <v>0</v>
      </c>
    </row>
    <row r="37" spans="2:33" ht="13.5" customHeight="1" x14ac:dyDescent="0.2">
      <c r="C37" s="203"/>
      <c r="D37" s="203"/>
      <c r="E37" s="102" t="s">
        <v>24</v>
      </c>
      <c r="F37" s="175" t="s">
        <v>23</v>
      </c>
      <c r="G37" s="176" t="s">
        <v>24</v>
      </c>
      <c r="H37" s="103" t="s">
        <v>24</v>
      </c>
      <c r="I37" s="163" t="s">
        <v>23</v>
      </c>
      <c r="J37" s="177" t="s">
        <v>24</v>
      </c>
      <c r="K37" s="104" t="s">
        <v>24</v>
      </c>
      <c r="L37" s="163" t="s">
        <v>23</v>
      </c>
      <c r="M37" s="177" t="s">
        <v>24</v>
      </c>
      <c r="N37" s="104" t="s">
        <v>24</v>
      </c>
      <c r="O37" s="163" t="s">
        <v>23</v>
      </c>
      <c r="P37" s="177" t="s">
        <v>24</v>
      </c>
      <c r="Q37" s="104" t="s">
        <v>24</v>
      </c>
      <c r="R37" s="163" t="s">
        <v>23</v>
      </c>
      <c r="S37" s="177" t="s">
        <v>24</v>
      </c>
      <c r="T37" s="104" t="s">
        <v>24</v>
      </c>
      <c r="U37" s="163" t="s">
        <v>23</v>
      </c>
      <c r="V37" s="165" t="s">
        <v>24</v>
      </c>
      <c r="W37" s="246" t="s">
        <v>80</v>
      </c>
      <c r="X37" s="238"/>
      <c r="Y37" s="44"/>
      <c r="Z37" s="44"/>
    </row>
    <row r="38" spans="2:33" ht="13.5" customHeight="1" x14ac:dyDescent="0.2">
      <c r="C38" s="113" t="s">
        <v>23</v>
      </c>
      <c r="D38" s="106" t="s">
        <v>24</v>
      </c>
      <c r="E38" s="196">
        <f>SUM(E14:E33)</f>
        <v>0</v>
      </c>
      <c r="F38" s="175"/>
      <c r="G38" s="176"/>
      <c r="H38" s="199">
        <f>SUM(H14:H33)</f>
        <v>0</v>
      </c>
      <c r="I38" s="164"/>
      <c r="J38" s="178"/>
      <c r="K38" s="160">
        <f>SUM(K14:K33)</f>
        <v>0</v>
      </c>
      <c r="L38" s="164"/>
      <c r="M38" s="178"/>
      <c r="N38" s="160">
        <f>SUM(N14:N33)</f>
        <v>0</v>
      </c>
      <c r="O38" s="164"/>
      <c r="P38" s="178"/>
      <c r="Q38" s="160">
        <f>SUM(Q14:Q33)</f>
        <v>0</v>
      </c>
      <c r="R38" s="164"/>
      <c r="S38" s="178"/>
      <c r="T38" s="160">
        <f>SUM(T14:T33)</f>
        <v>0</v>
      </c>
      <c r="U38" s="164"/>
      <c r="V38" s="166"/>
      <c r="W38" s="237" t="str">
        <f>C39</f>
        <v xml:space="preserve"> </v>
      </c>
      <c r="X38" s="238"/>
      <c r="Y38" s="44"/>
      <c r="Z38" s="44"/>
    </row>
    <row r="39" spans="2:33" ht="13.5" customHeight="1" x14ac:dyDescent="0.2">
      <c r="C39" s="192" t="str">
        <f>IFERROR(100-D39," ")</f>
        <v xml:space="preserve"> </v>
      </c>
      <c r="D39" s="192" t="str">
        <f>IFERROR(AB20," ")</f>
        <v xml:space="preserve"> </v>
      </c>
      <c r="E39" s="197"/>
      <c r="F39" s="194" t="str">
        <f>IFERROR(100-G39," ")</f>
        <v xml:space="preserve"> </v>
      </c>
      <c r="G39" s="194" t="str">
        <f>IFERROR(AB33," ")</f>
        <v xml:space="preserve"> </v>
      </c>
      <c r="H39" s="200"/>
      <c r="I39" s="167" t="str">
        <f>IFERROR(100-J39," ")</f>
        <v xml:space="preserve"> </v>
      </c>
      <c r="J39" s="167" t="str">
        <f>IFERROR(AC33," ")</f>
        <v xml:space="preserve"> </v>
      </c>
      <c r="K39" s="161"/>
      <c r="L39" s="167" t="str">
        <f>IFERROR(100-M39," ")</f>
        <v xml:space="preserve"> </v>
      </c>
      <c r="M39" s="167" t="str">
        <f>IFERROR(AD33," ")</f>
        <v xml:space="preserve"> </v>
      </c>
      <c r="N39" s="161"/>
      <c r="O39" s="167" t="str">
        <f>IFERROR(100-P39," ")</f>
        <v xml:space="preserve"> </v>
      </c>
      <c r="P39" s="167" t="str">
        <f>IFERROR(AE33," ")</f>
        <v xml:space="preserve"> </v>
      </c>
      <c r="Q39" s="161"/>
      <c r="R39" s="167" t="str">
        <f>IFERROR(100-S39," ")</f>
        <v xml:space="preserve"> </v>
      </c>
      <c r="S39" s="167" t="str">
        <f>IFERROR(AF33," ")</f>
        <v xml:space="preserve"> </v>
      </c>
      <c r="T39" s="161"/>
      <c r="U39" s="167" t="str">
        <f>IFERROR(100-V39," ")</f>
        <v xml:space="preserve"> </v>
      </c>
      <c r="V39" s="169" t="str">
        <f>IFERROR(AG33," ")</f>
        <v xml:space="preserve"> </v>
      </c>
      <c r="W39" s="237" t="s">
        <v>81</v>
      </c>
      <c r="X39" s="239"/>
      <c r="Y39" s="45"/>
      <c r="Z39" s="45"/>
    </row>
    <row r="40" spans="2:33" ht="13.5" customHeight="1" x14ac:dyDescent="0.2">
      <c r="C40" s="235"/>
      <c r="D40" s="235"/>
      <c r="E40" s="198"/>
      <c r="F40" s="194"/>
      <c r="G40" s="194"/>
      <c r="H40" s="201"/>
      <c r="I40" s="168"/>
      <c r="J40" s="162"/>
      <c r="K40" s="162"/>
      <c r="L40" s="168"/>
      <c r="M40" s="162"/>
      <c r="N40" s="162"/>
      <c r="O40" s="168"/>
      <c r="P40" s="162"/>
      <c r="Q40" s="162"/>
      <c r="R40" s="168"/>
      <c r="S40" s="162"/>
      <c r="T40" s="162"/>
      <c r="U40" s="168"/>
      <c r="V40" s="170"/>
      <c r="W40" s="237" t="str">
        <f>D39</f>
        <v xml:space="preserve"> </v>
      </c>
      <c r="X40" s="238"/>
      <c r="Y40" s="38">
        <v>100</v>
      </c>
      <c r="Z40" s="44"/>
    </row>
    <row r="41" spans="2:33" ht="16.5" customHeight="1" x14ac:dyDescent="0.2">
      <c r="C41" s="70"/>
      <c r="D41" s="70"/>
      <c r="E41" s="236" t="str">
        <f>القائمة!B15</f>
        <v>مسؤول الغياب</v>
      </c>
      <c r="F41" s="189"/>
      <c r="G41" s="189"/>
      <c r="H41" s="236"/>
      <c r="I41" s="236"/>
      <c r="J41" s="236"/>
      <c r="K41" s="114"/>
      <c r="L41" s="70"/>
      <c r="M41" s="70"/>
      <c r="N41" s="70"/>
      <c r="O41" s="70"/>
      <c r="P41" s="236" t="str">
        <f>القائمة!B16</f>
        <v>مدير المدرسة</v>
      </c>
      <c r="Q41" s="236"/>
      <c r="R41" s="236"/>
      <c r="S41" s="236"/>
      <c r="T41" s="236"/>
      <c r="U41" s="70"/>
      <c r="V41" s="70"/>
      <c r="W41" s="70"/>
      <c r="X41" s="70"/>
      <c r="Y41" s="51">
        <v>100</v>
      </c>
      <c r="Z41" s="46"/>
    </row>
    <row r="42" spans="2:33" ht="13.5" customHeight="1" x14ac:dyDescent="0.2">
      <c r="C42" s="70"/>
      <c r="D42" s="70"/>
      <c r="E42" s="189" t="str">
        <f>القائمة!C15</f>
        <v>أ. سفيان بن عيد الصاعدي</v>
      </c>
      <c r="F42" s="189"/>
      <c r="G42" s="189"/>
      <c r="H42" s="189"/>
      <c r="I42" s="189"/>
      <c r="J42" s="189"/>
      <c r="K42" s="70"/>
      <c r="L42" s="70"/>
      <c r="M42" s="70"/>
      <c r="N42" s="70"/>
      <c r="O42" s="70"/>
      <c r="P42" s="189" t="str">
        <f>القائمة!C16</f>
        <v>قناة التليجرام / سفيان الصاعدي</v>
      </c>
      <c r="Q42" s="189"/>
      <c r="R42" s="189"/>
      <c r="S42" s="189"/>
      <c r="T42" s="189"/>
      <c r="U42" s="70"/>
      <c r="V42" s="70"/>
      <c r="W42" s="70"/>
      <c r="X42" s="70"/>
      <c r="Y42" s="46"/>
      <c r="Z42" s="46"/>
    </row>
  </sheetData>
  <sheetProtection algorithmName="SHA-512" hashValue="3QEtWW8fY/JyjG1YKbN7CpdkJql+lkIj8pZonyy7oshzZDynhD58xxz4IrqoV8kBJ57ZRSBGg+As1uwGSplgpA==" saltValue="vSBUrNSFM0Af27u6tYY/+Q==" spinCount="100000" sheet="1" scenarios="1" formatColumns="0" selectLockedCells="1"/>
  <mergeCells count="98">
    <mergeCell ref="C10:D10"/>
    <mergeCell ref="C11:D11"/>
    <mergeCell ref="C12:D12"/>
    <mergeCell ref="W34:X36"/>
    <mergeCell ref="W37:X37"/>
    <mergeCell ref="L12:M12"/>
    <mergeCell ref="N12:N13"/>
    <mergeCell ref="O12:P12"/>
    <mergeCell ref="R37:R38"/>
    <mergeCell ref="S37:S38"/>
    <mergeCell ref="U37:U38"/>
    <mergeCell ref="V37:V38"/>
    <mergeCell ref="T38:T40"/>
    <mergeCell ref="J37:J38"/>
    <mergeCell ref="L37:L38"/>
    <mergeCell ref="M37:M38"/>
    <mergeCell ref="W38:X38"/>
    <mergeCell ref="W39:X39"/>
    <mergeCell ref="W40:X40"/>
    <mergeCell ref="W12:X12"/>
    <mergeCell ref="E3:U3"/>
    <mergeCell ref="E4:U4"/>
    <mergeCell ref="E5:U5"/>
    <mergeCell ref="E7:U8"/>
    <mergeCell ref="W10:X10"/>
    <mergeCell ref="W11:X11"/>
    <mergeCell ref="U12:V12"/>
    <mergeCell ref="E12:E13"/>
    <mergeCell ref="F12:G12"/>
    <mergeCell ref="H12:H13"/>
    <mergeCell ref="I12:J12"/>
    <mergeCell ref="K12:K13"/>
    <mergeCell ref="U39:U40"/>
    <mergeCell ref="V39:V40"/>
    <mergeCell ref="E41:J41"/>
    <mergeCell ref="P41:T41"/>
    <mergeCell ref="E42:J42"/>
    <mergeCell ref="P42:T42"/>
    <mergeCell ref="L39:L40"/>
    <mergeCell ref="M39:M40"/>
    <mergeCell ref="O39:O40"/>
    <mergeCell ref="P39:P40"/>
    <mergeCell ref="R39:R40"/>
    <mergeCell ref="S39:S40"/>
    <mergeCell ref="J39:J40"/>
    <mergeCell ref="K38:K40"/>
    <mergeCell ref="N38:N40"/>
    <mergeCell ref="Q38:Q40"/>
    <mergeCell ref="C39:C40"/>
    <mergeCell ref="D39:D40"/>
    <mergeCell ref="F39:F40"/>
    <mergeCell ref="G39:G40"/>
    <mergeCell ref="I39:I40"/>
    <mergeCell ref="E38:E40"/>
    <mergeCell ref="H38:H40"/>
    <mergeCell ref="I37:I38"/>
    <mergeCell ref="O37:O38"/>
    <mergeCell ref="P37:P38"/>
    <mergeCell ref="T34:V35"/>
    <mergeCell ref="C36:D37"/>
    <mergeCell ref="F36:G36"/>
    <mergeCell ref="I36:J36"/>
    <mergeCell ref="L36:M36"/>
    <mergeCell ref="O36:P36"/>
    <mergeCell ref="R36:S36"/>
    <mergeCell ref="U36:V36"/>
    <mergeCell ref="F37:F38"/>
    <mergeCell ref="G37:G38"/>
    <mergeCell ref="C34:D35"/>
    <mergeCell ref="E34:G35"/>
    <mergeCell ref="H34:J35"/>
    <mergeCell ref="K34:M35"/>
    <mergeCell ref="N34:P35"/>
    <mergeCell ref="Q34:S35"/>
    <mergeCell ref="Q12:Q13"/>
    <mergeCell ref="R12:S12"/>
    <mergeCell ref="T12:T13"/>
    <mergeCell ref="E11:F11"/>
    <mergeCell ref="H11:I11"/>
    <mergeCell ref="K11:L11"/>
    <mergeCell ref="N11:O11"/>
    <mergeCell ref="Q11:R11"/>
    <mergeCell ref="T11:U11"/>
    <mergeCell ref="J6:Q6"/>
    <mergeCell ref="P9:Q9"/>
    <mergeCell ref="R9:S9"/>
    <mergeCell ref="T9:U9"/>
    <mergeCell ref="T10:V10"/>
    <mergeCell ref="E10:G10"/>
    <mergeCell ref="H10:J10"/>
    <mergeCell ref="K10:M10"/>
    <mergeCell ref="N10:P10"/>
    <mergeCell ref="Q10:S10"/>
    <mergeCell ref="D9:G9"/>
    <mergeCell ref="H9:I9"/>
    <mergeCell ref="J9:K9"/>
    <mergeCell ref="L9:M9"/>
    <mergeCell ref="N9:O9"/>
  </mergeCells>
  <phoneticPr fontId="6" type="noConversion"/>
  <conditionalFormatting sqref="W38:X38 Y40">
    <cfRule type="dataBar" priority="3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{EA883732-D749-4A19-AA68-8D39E75AA5F0}</x14:id>
        </ext>
      </extLst>
    </cfRule>
  </conditionalFormatting>
  <conditionalFormatting sqref="W40:X40 Y41">
    <cfRule type="dataBar" priority="2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{CF8FF55D-FB3B-45B8-9773-FB2BFCCE192B}</x14:id>
        </ext>
      </extLst>
    </cfRule>
  </conditionalFormatting>
  <conditionalFormatting sqref="Y40:Y41">
    <cfRule type="dataBar" priority="1">
      <dataBar>
        <cfvo type="min"/>
        <cfvo type="max"/>
        <color theme="0"/>
      </dataBar>
      <extLst>
        <ext xmlns:x14="http://schemas.microsoft.com/office/spreadsheetml/2009/9/main" uri="{B025F937-C7B1-47D3-B67F-A62EFF666E3E}">
          <x14:id>{FA2D794A-FC22-45A4-B64A-DBBA92D751EE}</x14:id>
        </ext>
      </extLst>
    </cfRule>
  </conditionalFormatting>
  <pageMargins left="0.23622047244094491" right="0.23622047244094491" top="0.55118110236220474" bottom="0.55118110236220474" header="0.11811023622047245" footer="0.11811023622047245"/>
  <pageSetup paperSize="9" orientation="landscape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A883732-D749-4A19-AA68-8D39E75AA5F0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W38:X38 Y40</xm:sqref>
        </x14:conditionalFormatting>
        <x14:conditionalFormatting xmlns:xm="http://schemas.microsoft.com/office/excel/2006/main">
          <x14:cfRule type="dataBar" id="{CF8FF55D-FB3B-45B8-9773-FB2BFCCE192B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W40:X40 Y41</xm:sqref>
        </x14:conditionalFormatting>
        <x14:conditionalFormatting xmlns:xm="http://schemas.microsoft.com/office/excel/2006/main">
          <x14:cfRule type="dataBar" id="{FA2D794A-FC22-45A4-B64A-DBBA92D751E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Y40:Y41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CD0430-D01D-48A4-8D45-428CCD06DB5B}">
  <sheetPr>
    <tabColor theme="8" tint="0.39997558519241921"/>
  </sheetPr>
  <dimension ref="A3:AM42"/>
  <sheetViews>
    <sheetView showGridLines="0" showRowColHeaders="0" rightToLeft="1" zoomScaleNormal="100" workbookViewId="0">
      <selection activeCell="E14" sqref="E14"/>
    </sheetView>
  </sheetViews>
  <sheetFormatPr defaultRowHeight="14.25" x14ac:dyDescent="0.2"/>
  <cols>
    <col min="1" max="1" width="17.375" style="2" customWidth="1"/>
    <col min="2" max="2" width="0.375" style="2" customWidth="1"/>
    <col min="3" max="3" width="7.5" style="2" customWidth="1"/>
    <col min="4" max="4" width="7.625" style="2" customWidth="1"/>
    <col min="5" max="5" width="7.125" style="2" customWidth="1"/>
    <col min="6" max="7" width="5.125" style="2" customWidth="1"/>
    <col min="8" max="8" width="7.125" style="2" customWidth="1"/>
    <col min="9" max="10" width="5.125" style="2" customWidth="1"/>
    <col min="11" max="11" width="7.125" style="2" customWidth="1"/>
    <col min="12" max="13" width="5.125" style="2" customWidth="1"/>
    <col min="14" max="14" width="7.125" style="2" customWidth="1"/>
    <col min="15" max="16" width="5.125" style="2" customWidth="1"/>
    <col min="17" max="17" width="7.125" style="2" customWidth="1"/>
    <col min="18" max="19" width="5.125" style="2" customWidth="1"/>
    <col min="20" max="20" width="7.125" style="2" customWidth="1"/>
    <col min="21" max="24" width="5.125" style="2" customWidth="1"/>
    <col min="25" max="26" width="5.125" style="5" customWidth="1"/>
    <col min="27" max="27" width="10.25" style="5" customWidth="1"/>
    <col min="28" max="28" width="11.5" style="5" customWidth="1"/>
    <col min="29" max="29" width="9" style="5"/>
    <col min="30" max="30" width="8.625" style="5" customWidth="1"/>
    <col min="31" max="36" width="9" style="5"/>
    <col min="37" max="39" width="9" style="2"/>
  </cols>
  <sheetData>
    <row r="3" spans="1:39" ht="15" x14ac:dyDescent="0.2">
      <c r="C3" s="57"/>
      <c r="D3" s="57"/>
      <c r="E3" s="221" t="s">
        <v>0</v>
      </c>
      <c r="F3" s="221"/>
      <c r="G3" s="221"/>
      <c r="H3" s="221"/>
      <c r="I3" s="221"/>
      <c r="J3" s="221"/>
      <c r="K3" s="221"/>
      <c r="L3" s="221"/>
      <c r="M3" s="221"/>
      <c r="N3" s="221"/>
      <c r="O3" s="221"/>
      <c r="P3" s="221"/>
      <c r="Q3" s="221"/>
      <c r="R3" s="221"/>
      <c r="S3" s="221"/>
      <c r="T3" s="221"/>
      <c r="U3" s="221"/>
      <c r="AD3" s="12" t="s">
        <v>2</v>
      </c>
    </row>
    <row r="4" spans="1:39" ht="15" x14ac:dyDescent="0.2">
      <c r="C4" s="57"/>
      <c r="D4" s="57"/>
      <c r="E4" s="221" t="str">
        <f>القائمة!C13</f>
        <v>الإدارة العامة للتعليم بمنطقة المدينة المنورة</v>
      </c>
      <c r="F4" s="221"/>
      <c r="G4" s="221"/>
      <c r="H4" s="221"/>
      <c r="I4" s="221"/>
      <c r="J4" s="221"/>
      <c r="K4" s="221"/>
      <c r="L4" s="221"/>
      <c r="M4" s="221"/>
      <c r="N4" s="221"/>
      <c r="O4" s="221"/>
      <c r="P4" s="221"/>
      <c r="Q4" s="221"/>
      <c r="R4" s="221"/>
      <c r="S4" s="221"/>
      <c r="T4" s="221"/>
      <c r="U4" s="221"/>
      <c r="AD4" s="12" t="s">
        <v>3</v>
      </c>
    </row>
    <row r="5" spans="1:39" ht="15" x14ac:dyDescent="0.2">
      <c r="C5" s="57"/>
      <c r="D5" s="57"/>
      <c r="E5" s="221" t="str">
        <f>القائمة!B14&amp;القائمة!C14</f>
        <v>مدرسة / الفيصلية الابتدائية</v>
      </c>
      <c r="F5" s="221"/>
      <c r="G5" s="221"/>
      <c r="H5" s="221"/>
      <c r="I5" s="221"/>
      <c r="J5" s="221"/>
      <c r="K5" s="221"/>
      <c r="L5" s="221"/>
      <c r="M5" s="221"/>
      <c r="N5" s="221"/>
      <c r="O5" s="221"/>
      <c r="P5" s="221"/>
      <c r="Q5" s="221"/>
      <c r="R5" s="221"/>
      <c r="S5" s="221"/>
      <c r="T5" s="221"/>
      <c r="U5" s="221"/>
      <c r="AD5" s="12" t="s">
        <v>4</v>
      </c>
    </row>
    <row r="6" spans="1:39" ht="5.25" customHeight="1" x14ac:dyDescent="0.2">
      <c r="C6" s="57"/>
      <c r="D6" s="57"/>
      <c r="E6" s="57"/>
      <c r="F6" s="57"/>
      <c r="G6" s="57"/>
      <c r="H6" s="4"/>
      <c r="I6" s="4"/>
      <c r="J6" s="205"/>
      <c r="K6" s="205"/>
      <c r="L6" s="205"/>
      <c r="M6" s="205"/>
      <c r="N6" s="205"/>
      <c r="O6" s="205"/>
      <c r="P6" s="205"/>
      <c r="Q6" s="205"/>
      <c r="AD6" s="12" t="s">
        <v>5</v>
      </c>
    </row>
    <row r="7" spans="1:39" ht="18" customHeight="1" x14ac:dyDescent="0.2">
      <c r="C7" s="4"/>
      <c r="D7" s="4"/>
      <c r="E7" s="222" t="s">
        <v>140</v>
      </c>
      <c r="F7" s="222"/>
      <c r="G7" s="222"/>
      <c r="H7" s="222"/>
      <c r="I7" s="222"/>
      <c r="J7" s="222"/>
      <c r="K7" s="222"/>
      <c r="L7" s="222"/>
      <c r="M7" s="222"/>
      <c r="N7" s="222"/>
      <c r="O7" s="222"/>
      <c r="P7" s="222"/>
      <c r="Q7" s="222"/>
      <c r="R7" s="222"/>
      <c r="S7" s="222"/>
      <c r="T7" s="222"/>
      <c r="U7" s="222"/>
      <c r="AD7" s="12" t="s">
        <v>6</v>
      </c>
    </row>
    <row r="8" spans="1:39" ht="12" customHeight="1" x14ac:dyDescent="0.2">
      <c r="C8" s="4"/>
      <c r="D8" s="4"/>
      <c r="E8" s="222"/>
      <c r="F8" s="222"/>
      <c r="G8" s="222"/>
      <c r="H8" s="222"/>
      <c r="I8" s="222"/>
      <c r="J8" s="222"/>
      <c r="K8" s="222"/>
      <c r="L8" s="222"/>
      <c r="M8" s="222"/>
      <c r="N8" s="222"/>
      <c r="O8" s="222"/>
      <c r="P8" s="222"/>
      <c r="Q8" s="222"/>
      <c r="R8" s="222"/>
      <c r="S8" s="222"/>
      <c r="T8" s="222"/>
      <c r="U8" s="222"/>
      <c r="AD8" s="12" t="s">
        <v>7</v>
      </c>
    </row>
    <row r="9" spans="1:39" s="1" customFormat="1" ht="3.95" customHeight="1" x14ac:dyDescent="0.2">
      <c r="A9" s="4"/>
      <c r="B9" s="4"/>
      <c r="C9" s="4"/>
      <c r="D9" s="215"/>
      <c r="E9" s="215"/>
      <c r="F9" s="215"/>
      <c r="G9" s="215"/>
      <c r="H9" s="211"/>
      <c r="I9" s="211"/>
      <c r="J9" s="211"/>
      <c r="K9" s="211"/>
      <c r="L9" s="211"/>
      <c r="M9" s="211"/>
      <c r="N9" s="211"/>
      <c r="O9" s="211"/>
      <c r="P9" s="211"/>
      <c r="Q9" s="211"/>
      <c r="R9" s="211"/>
      <c r="S9" s="211"/>
      <c r="T9" s="212"/>
      <c r="U9" s="212"/>
      <c r="V9" s="4"/>
      <c r="W9" s="4"/>
      <c r="X9" s="4"/>
      <c r="Y9" s="7"/>
      <c r="Z9" s="7"/>
      <c r="AA9" s="7"/>
      <c r="AB9" s="7"/>
      <c r="AC9" s="7"/>
      <c r="AD9" s="12" t="s">
        <v>26</v>
      </c>
      <c r="AE9" s="7"/>
      <c r="AF9" s="7"/>
      <c r="AG9" s="7"/>
      <c r="AH9" s="7"/>
      <c r="AI9" s="7"/>
      <c r="AJ9" s="7"/>
      <c r="AK9" s="4"/>
      <c r="AL9" s="4"/>
      <c r="AM9" s="4"/>
    </row>
    <row r="10" spans="1:39" ht="18" customHeight="1" x14ac:dyDescent="0.25">
      <c r="C10" s="279" t="s">
        <v>101</v>
      </c>
      <c r="D10" s="280"/>
      <c r="E10" s="216" t="str">
        <f>القائمة!E12&amp;القائمة!E13</f>
        <v xml:space="preserve">الصف / </v>
      </c>
      <c r="F10" s="216"/>
      <c r="G10" s="217"/>
      <c r="H10" s="218" t="str">
        <f>القائمة!E12&amp;القائمة!E14</f>
        <v xml:space="preserve">الصف / </v>
      </c>
      <c r="I10" s="216"/>
      <c r="J10" s="217"/>
      <c r="K10" s="218" t="str">
        <f>القائمة!E12&amp;القائمة!E15</f>
        <v xml:space="preserve">الصف / </v>
      </c>
      <c r="L10" s="216"/>
      <c r="M10" s="217"/>
      <c r="N10" s="218" t="str">
        <f>القائمة!E12&amp;القائمة!E16</f>
        <v xml:space="preserve">الصف / </v>
      </c>
      <c r="O10" s="216"/>
      <c r="P10" s="217"/>
      <c r="Q10" s="226" t="str">
        <f>القائمة!E12&amp;القائمة!E17</f>
        <v xml:space="preserve">الصف / </v>
      </c>
      <c r="R10" s="226"/>
      <c r="S10" s="226"/>
      <c r="T10" s="218" t="str">
        <f>القائمة!E12&amp;القائمة!E18</f>
        <v xml:space="preserve">الصف / </v>
      </c>
      <c r="U10" s="216"/>
      <c r="V10" s="216"/>
      <c r="W10" s="247" t="s">
        <v>76</v>
      </c>
      <c r="X10" s="248"/>
      <c r="Y10" s="35"/>
      <c r="Z10" s="35"/>
      <c r="AD10" s="12" t="s">
        <v>8</v>
      </c>
    </row>
    <row r="11" spans="1:39" ht="18" customHeight="1" x14ac:dyDescent="0.2">
      <c r="C11" s="281" t="s">
        <v>98</v>
      </c>
      <c r="D11" s="282"/>
      <c r="E11" s="214" t="str">
        <f>القائمة!F12</f>
        <v>عدد طلاب الصف /</v>
      </c>
      <c r="F11" s="214"/>
      <c r="G11" s="77">
        <f>القائمة!F13</f>
        <v>0</v>
      </c>
      <c r="H11" s="213" t="str">
        <f>القائمة!F12</f>
        <v>عدد طلاب الصف /</v>
      </c>
      <c r="I11" s="214"/>
      <c r="J11" s="77">
        <f>القائمة!F14</f>
        <v>0</v>
      </c>
      <c r="K11" s="213" t="str">
        <f>القائمة!F12</f>
        <v>عدد طلاب الصف /</v>
      </c>
      <c r="L11" s="214"/>
      <c r="M11" s="77">
        <f>القائمة!F15</f>
        <v>0</v>
      </c>
      <c r="N11" s="213" t="str">
        <f>القائمة!F12</f>
        <v>عدد طلاب الصف /</v>
      </c>
      <c r="O11" s="214"/>
      <c r="P11" s="77">
        <f>القائمة!F16</f>
        <v>0</v>
      </c>
      <c r="Q11" s="213" t="str">
        <f>القائمة!F12</f>
        <v>عدد طلاب الصف /</v>
      </c>
      <c r="R11" s="214"/>
      <c r="S11" s="77">
        <f>القائمة!F17</f>
        <v>0</v>
      </c>
      <c r="T11" s="213" t="str">
        <f>القائمة!F12</f>
        <v>عدد طلاب الصف /</v>
      </c>
      <c r="U11" s="214"/>
      <c r="V11" s="78">
        <f>القائمة!F18</f>
        <v>0</v>
      </c>
      <c r="W11" s="288" t="s">
        <v>77</v>
      </c>
      <c r="X11" s="289"/>
      <c r="Y11" s="49"/>
      <c r="Z11" s="49"/>
      <c r="AB11" s="13" t="s">
        <v>51</v>
      </c>
      <c r="AD11" s="12"/>
    </row>
    <row r="12" spans="1:39" ht="15.75" customHeight="1" x14ac:dyDescent="0.2">
      <c r="C12" s="283" t="s">
        <v>118</v>
      </c>
      <c r="D12" s="284"/>
      <c r="E12" s="223" t="s">
        <v>18</v>
      </c>
      <c r="F12" s="220" t="s">
        <v>19</v>
      </c>
      <c r="G12" s="220"/>
      <c r="H12" s="225" t="s">
        <v>18</v>
      </c>
      <c r="I12" s="220" t="s">
        <v>22</v>
      </c>
      <c r="J12" s="220"/>
      <c r="K12" s="225" t="s">
        <v>18</v>
      </c>
      <c r="L12" s="220" t="s">
        <v>22</v>
      </c>
      <c r="M12" s="220"/>
      <c r="N12" s="208" t="str">
        <f>E12</f>
        <v>عدد الغياب</v>
      </c>
      <c r="O12" s="206" t="s">
        <v>22</v>
      </c>
      <c r="P12" s="210"/>
      <c r="Q12" s="208" t="str">
        <f>E12</f>
        <v>عدد الغياب</v>
      </c>
      <c r="R12" s="206" t="s">
        <v>22</v>
      </c>
      <c r="S12" s="210"/>
      <c r="T12" s="208" t="str">
        <f>E12</f>
        <v>عدد الغياب</v>
      </c>
      <c r="U12" s="206" t="s">
        <v>22</v>
      </c>
      <c r="V12" s="207"/>
      <c r="W12" s="275" t="s">
        <v>22</v>
      </c>
      <c r="X12" s="276"/>
      <c r="Y12" s="37"/>
      <c r="Z12" s="37"/>
      <c r="AB12" s="13">
        <f>SUM(G11,J11,M11,P11,S11,V11)</f>
        <v>0</v>
      </c>
      <c r="AD12" s="12" t="s">
        <v>9</v>
      </c>
    </row>
    <row r="13" spans="1:39" ht="13.7" customHeight="1" x14ac:dyDescent="0.2">
      <c r="C13" s="79" t="s">
        <v>11</v>
      </c>
      <c r="D13" s="79" t="s">
        <v>12</v>
      </c>
      <c r="E13" s="224"/>
      <c r="F13" s="80" t="s">
        <v>20</v>
      </c>
      <c r="G13" s="81" t="s">
        <v>21</v>
      </c>
      <c r="H13" s="225"/>
      <c r="I13" s="80" t="s">
        <v>20</v>
      </c>
      <c r="J13" s="81" t="s">
        <v>21</v>
      </c>
      <c r="K13" s="225"/>
      <c r="L13" s="80" t="s">
        <v>20</v>
      </c>
      <c r="M13" s="81" t="s">
        <v>21</v>
      </c>
      <c r="N13" s="209"/>
      <c r="O13" s="80" t="s">
        <v>23</v>
      </c>
      <c r="P13" s="81" t="s">
        <v>24</v>
      </c>
      <c r="Q13" s="209"/>
      <c r="R13" s="82" t="s">
        <v>23</v>
      </c>
      <c r="S13" s="83" t="s">
        <v>24</v>
      </c>
      <c r="T13" s="209"/>
      <c r="U13" s="82" t="s">
        <v>23</v>
      </c>
      <c r="V13" s="84" t="s">
        <v>24</v>
      </c>
      <c r="W13" s="82" t="s">
        <v>23</v>
      </c>
      <c r="X13" s="83" t="s">
        <v>24</v>
      </c>
      <c r="Y13" s="38"/>
      <c r="Z13" s="38"/>
      <c r="AB13" s="14" t="s">
        <v>52</v>
      </c>
      <c r="AD13" s="12" t="s">
        <v>10</v>
      </c>
    </row>
    <row r="14" spans="1:39" ht="13.5" customHeight="1" x14ac:dyDescent="0.2">
      <c r="C14" s="85" t="s">
        <v>16</v>
      </c>
      <c r="D14" s="86" t="s">
        <v>141</v>
      </c>
      <c r="E14" s="3"/>
      <c r="F14" s="87" t="str">
        <f>IFERROR(100-G14," ")</f>
        <v xml:space="preserve"> </v>
      </c>
      <c r="G14" s="88" t="str">
        <f>IFERROR(E14*100/G11," ")</f>
        <v xml:space="preserve"> </v>
      </c>
      <c r="H14" s="3"/>
      <c r="I14" s="87" t="str">
        <f>IFERROR(100-J14," ")</f>
        <v xml:space="preserve"> </v>
      </c>
      <c r="J14" s="87" t="str">
        <f>IFERROR(H14*100/J11," ")</f>
        <v xml:space="preserve"> </v>
      </c>
      <c r="K14" s="3"/>
      <c r="L14" s="87" t="str">
        <f>IFERROR(100-M14," ")</f>
        <v xml:space="preserve"> </v>
      </c>
      <c r="M14" s="87" t="str">
        <f>IFERROR(K14*100/M11," ")</f>
        <v xml:space="preserve"> </v>
      </c>
      <c r="N14" s="3"/>
      <c r="O14" s="87" t="str">
        <f>IFERROR(100-P14," ")</f>
        <v xml:space="preserve"> </v>
      </c>
      <c r="P14" s="87" t="str">
        <f>IFERROR(N14*100/P11," ")</f>
        <v xml:space="preserve"> </v>
      </c>
      <c r="Q14" s="34"/>
      <c r="R14" s="89" t="str">
        <f>IFERROR(100-S14," ")</f>
        <v xml:space="preserve"> </v>
      </c>
      <c r="S14" s="89" t="str">
        <f>IFERROR(Q14*100/S11," ")</f>
        <v xml:space="preserve"> </v>
      </c>
      <c r="T14" s="34"/>
      <c r="U14" s="90" t="str">
        <f>IFERROR(100-V14," ")</f>
        <v xml:space="preserve"> </v>
      </c>
      <c r="V14" s="91" t="str">
        <f>IFERROR(T14*100/V11," ")</f>
        <v xml:space="preserve"> </v>
      </c>
      <c r="W14" s="92" t="str">
        <f>IFERROR(100-X14," ")</f>
        <v xml:space="preserve"> </v>
      </c>
      <c r="X14" s="92" t="str">
        <f>IFERROR(Z14/Y14," ")</f>
        <v xml:space="preserve"> </v>
      </c>
      <c r="Y14" s="39">
        <f>COUNT(E14,H14,K14,N14,Q14,T14)</f>
        <v>0</v>
      </c>
      <c r="Z14" s="52">
        <f>SUM(V14,S14,P14,M14,J14,G14)</f>
        <v>0</v>
      </c>
      <c r="AB14" s="14">
        <f>COUNT(E14:E33)</f>
        <v>0</v>
      </c>
      <c r="AD14" s="12" t="s">
        <v>28</v>
      </c>
    </row>
    <row r="15" spans="1:39" ht="13.5" customHeight="1" x14ac:dyDescent="0.2">
      <c r="C15" s="93" t="s">
        <v>17</v>
      </c>
      <c r="D15" s="94" t="s">
        <v>142</v>
      </c>
      <c r="E15" s="3"/>
      <c r="F15" s="87" t="str">
        <f t="shared" ref="F15:F30" si="0">IFERROR(100-G15," ")</f>
        <v xml:space="preserve"> </v>
      </c>
      <c r="G15" s="88" t="str">
        <f>IFERROR(E15*100/G11," ")</f>
        <v xml:space="preserve"> </v>
      </c>
      <c r="H15" s="3"/>
      <c r="I15" s="87" t="str">
        <f t="shared" ref="I15:I30" si="1">IFERROR(100-J15," ")</f>
        <v xml:space="preserve"> </v>
      </c>
      <c r="J15" s="87" t="str">
        <f>IFERROR(H15*100/J11," ")</f>
        <v xml:space="preserve"> </v>
      </c>
      <c r="K15" s="3"/>
      <c r="L15" s="87" t="str">
        <f t="shared" ref="L15:L30" si="2">IFERROR(100-M15," ")</f>
        <v xml:space="preserve"> </v>
      </c>
      <c r="M15" s="87" t="str">
        <f>IFERROR(K15*100/M11," ")</f>
        <v xml:space="preserve"> </v>
      </c>
      <c r="N15" s="3"/>
      <c r="O15" s="87" t="str">
        <f t="shared" ref="O15:O30" si="3">IFERROR(100-P15," ")</f>
        <v xml:space="preserve"> </v>
      </c>
      <c r="P15" s="87" t="str">
        <f>IFERROR(N15*100/P11," ")</f>
        <v xml:space="preserve"> </v>
      </c>
      <c r="Q15" s="34"/>
      <c r="R15" s="89" t="str">
        <f t="shared" ref="R15:R30" si="4">IFERROR(100-S15," ")</f>
        <v xml:space="preserve"> </v>
      </c>
      <c r="S15" s="89" t="str">
        <f>IFERROR(Q15*100/S11," ")</f>
        <v xml:space="preserve"> </v>
      </c>
      <c r="T15" s="34"/>
      <c r="U15" s="90" t="str">
        <f t="shared" ref="U15:U30" si="5">IFERROR(100-V15," ")</f>
        <v xml:space="preserve"> </v>
      </c>
      <c r="V15" s="91" t="str">
        <f>IFERROR(T15*100/V11," ")</f>
        <v xml:space="preserve"> </v>
      </c>
      <c r="W15" s="95" t="str">
        <f t="shared" ref="W15:W30" si="6">IFERROR(100-X15," ")</f>
        <v xml:space="preserve"> </v>
      </c>
      <c r="X15" s="95" t="str">
        <f t="shared" ref="X15:X30" si="7">IFERROR(Z15/Y15," ")</f>
        <v xml:space="preserve"> </v>
      </c>
      <c r="Y15" s="39">
        <f t="shared" ref="Y15:Y32" si="8">COUNT(E15,H15,K15,N15,Q15,T15)</f>
        <v>0</v>
      </c>
      <c r="Z15" s="52">
        <f t="shared" ref="Z15:Z33" si="9">SUM(V15,S15,P15,M15,J15,G15)</f>
        <v>0</v>
      </c>
      <c r="AB15" s="14" t="s">
        <v>53</v>
      </c>
      <c r="AD15" s="12" t="s">
        <v>29</v>
      </c>
    </row>
    <row r="16" spans="1:39" ht="13.5" customHeight="1" x14ac:dyDescent="0.2">
      <c r="C16" s="85" t="s">
        <v>13</v>
      </c>
      <c r="D16" s="86" t="s">
        <v>143</v>
      </c>
      <c r="E16" s="3"/>
      <c r="F16" s="87" t="str">
        <f t="shared" si="0"/>
        <v xml:space="preserve"> </v>
      </c>
      <c r="G16" s="88" t="str">
        <f>IFERROR(E16*100/G11," ")</f>
        <v xml:space="preserve"> </v>
      </c>
      <c r="H16" s="3"/>
      <c r="I16" s="87" t="str">
        <f t="shared" si="1"/>
        <v xml:space="preserve"> </v>
      </c>
      <c r="J16" s="87" t="str">
        <f>IFERROR(H16*100/J11," ")</f>
        <v xml:space="preserve"> </v>
      </c>
      <c r="K16" s="3"/>
      <c r="L16" s="87" t="str">
        <f t="shared" si="2"/>
        <v xml:space="preserve"> </v>
      </c>
      <c r="M16" s="87" t="str">
        <f>IFERROR(K16*100/M11," ")</f>
        <v xml:space="preserve"> </v>
      </c>
      <c r="N16" s="3"/>
      <c r="O16" s="87" t="str">
        <f t="shared" si="3"/>
        <v xml:space="preserve"> </v>
      </c>
      <c r="P16" s="87" t="str">
        <f>IFERROR(N16*100/P11," ")</f>
        <v xml:space="preserve"> </v>
      </c>
      <c r="Q16" s="34"/>
      <c r="R16" s="89" t="str">
        <f t="shared" si="4"/>
        <v xml:space="preserve"> </v>
      </c>
      <c r="S16" s="89" t="str">
        <f>IFERROR(Q16*100/S11," ")</f>
        <v xml:space="preserve"> </v>
      </c>
      <c r="T16" s="34"/>
      <c r="U16" s="90" t="str">
        <f t="shared" si="5"/>
        <v xml:space="preserve"> </v>
      </c>
      <c r="V16" s="91" t="str">
        <f>IFERROR(T16*100/V11," ")</f>
        <v xml:space="preserve"> </v>
      </c>
      <c r="W16" s="92" t="str">
        <f t="shared" si="6"/>
        <v xml:space="preserve"> </v>
      </c>
      <c r="X16" s="92" t="str">
        <f t="shared" si="7"/>
        <v xml:space="preserve"> </v>
      </c>
      <c r="Y16" s="39">
        <f t="shared" si="8"/>
        <v>0</v>
      </c>
      <c r="Z16" s="52">
        <f t="shared" si="9"/>
        <v>0</v>
      </c>
      <c r="AB16" s="13">
        <f>SUM(E14:E32,H14:H32,K14:K32,N14:N32,Q14:Q32,T14:T32)</f>
        <v>0</v>
      </c>
      <c r="AD16" s="12" t="s">
        <v>30</v>
      </c>
    </row>
    <row r="17" spans="3:33" ht="13.5" customHeight="1" x14ac:dyDescent="0.2">
      <c r="C17" s="93" t="s">
        <v>123</v>
      </c>
      <c r="D17" s="94" t="s">
        <v>144</v>
      </c>
      <c r="E17" s="3"/>
      <c r="F17" s="87" t="str">
        <f t="shared" si="0"/>
        <v xml:space="preserve"> </v>
      </c>
      <c r="G17" s="88" t="str">
        <f>IFERROR(E17*100/G11," ")</f>
        <v xml:space="preserve"> </v>
      </c>
      <c r="H17" s="3"/>
      <c r="I17" s="87" t="str">
        <f t="shared" si="1"/>
        <v xml:space="preserve"> </v>
      </c>
      <c r="J17" s="87" t="str">
        <f>IFERROR(H17*100/J11," ")</f>
        <v xml:space="preserve"> </v>
      </c>
      <c r="K17" s="3"/>
      <c r="L17" s="87" t="str">
        <f t="shared" si="2"/>
        <v xml:space="preserve"> </v>
      </c>
      <c r="M17" s="87" t="str">
        <f>IFERROR(K17*100/M11," ")</f>
        <v xml:space="preserve"> </v>
      </c>
      <c r="N17" s="3"/>
      <c r="O17" s="87" t="str">
        <f t="shared" si="3"/>
        <v xml:space="preserve"> </v>
      </c>
      <c r="P17" s="87" t="str">
        <f>IFERROR(N17*100/P11," ")</f>
        <v xml:space="preserve"> </v>
      </c>
      <c r="Q17" s="34"/>
      <c r="R17" s="89" t="str">
        <f t="shared" si="4"/>
        <v xml:space="preserve"> </v>
      </c>
      <c r="S17" s="89" t="str">
        <f>IFERROR(Q17*100/S11," ")</f>
        <v xml:space="preserve"> </v>
      </c>
      <c r="T17" s="34"/>
      <c r="U17" s="90" t="str">
        <f t="shared" si="5"/>
        <v xml:space="preserve"> </v>
      </c>
      <c r="V17" s="91" t="str">
        <f>IFERROR(T17*100/V11," ")</f>
        <v xml:space="preserve"> </v>
      </c>
      <c r="W17" s="95" t="str">
        <f t="shared" si="6"/>
        <v xml:space="preserve"> </v>
      </c>
      <c r="X17" s="95" t="str">
        <f t="shared" si="7"/>
        <v xml:space="preserve"> </v>
      </c>
      <c r="Y17" s="39">
        <f t="shared" si="8"/>
        <v>0</v>
      </c>
      <c r="Z17" s="52">
        <f t="shared" si="9"/>
        <v>0</v>
      </c>
      <c r="AB17" s="14" t="s">
        <v>54</v>
      </c>
      <c r="AD17" s="12" t="s">
        <v>31</v>
      </c>
    </row>
    <row r="18" spans="3:33" ht="13.5" customHeight="1" x14ac:dyDescent="0.2">
      <c r="C18" s="85" t="s">
        <v>15</v>
      </c>
      <c r="D18" s="86" t="s">
        <v>145</v>
      </c>
      <c r="E18" s="3"/>
      <c r="F18" s="87" t="str">
        <f t="shared" si="0"/>
        <v xml:space="preserve"> </v>
      </c>
      <c r="G18" s="88" t="str">
        <f>IFERROR(E18*100/G11," ")</f>
        <v xml:space="preserve"> </v>
      </c>
      <c r="H18" s="3"/>
      <c r="I18" s="87" t="str">
        <f t="shared" si="1"/>
        <v xml:space="preserve"> </v>
      </c>
      <c r="J18" s="87" t="str">
        <f>IFERROR(H18*100/J11," ")</f>
        <v xml:space="preserve"> </v>
      </c>
      <c r="K18" s="3"/>
      <c r="L18" s="87" t="str">
        <f t="shared" si="2"/>
        <v xml:space="preserve"> </v>
      </c>
      <c r="M18" s="87" t="str">
        <f>IFERROR(K18*100/M11," ")</f>
        <v xml:space="preserve"> </v>
      </c>
      <c r="N18" s="3"/>
      <c r="O18" s="87" t="str">
        <f t="shared" si="3"/>
        <v xml:space="preserve"> </v>
      </c>
      <c r="P18" s="87" t="str">
        <f>IFERROR(N18*100/P11," ")</f>
        <v xml:space="preserve"> </v>
      </c>
      <c r="Q18" s="34"/>
      <c r="R18" s="89" t="str">
        <f t="shared" si="4"/>
        <v xml:space="preserve"> </v>
      </c>
      <c r="S18" s="89" t="str">
        <f>IFERROR(Q18*100/S11," ")</f>
        <v xml:space="preserve"> </v>
      </c>
      <c r="T18" s="34"/>
      <c r="U18" s="90" t="str">
        <f t="shared" si="5"/>
        <v xml:space="preserve"> </v>
      </c>
      <c r="V18" s="91" t="str">
        <f>IFERROR(T18*100/V11," ")</f>
        <v xml:space="preserve"> </v>
      </c>
      <c r="W18" s="92" t="str">
        <f t="shared" si="6"/>
        <v xml:space="preserve"> </v>
      </c>
      <c r="X18" s="92" t="str">
        <f t="shared" si="7"/>
        <v xml:space="preserve"> </v>
      </c>
      <c r="Y18" s="39">
        <f t="shared" si="8"/>
        <v>0</v>
      </c>
      <c r="Z18" s="52">
        <f t="shared" si="9"/>
        <v>0</v>
      </c>
      <c r="AB18" s="14">
        <f>AB12*AB14</f>
        <v>0</v>
      </c>
      <c r="AD18" s="12" t="s">
        <v>32</v>
      </c>
    </row>
    <row r="19" spans="3:33" ht="13.5" customHeight="1" x14ac:dyDescent="0.2">
      <c r="C19" s="93" t="s">
        <v>16</v>
      </c>
      <c r="D19" s="94" t="s">
        <v>146</v>
      </c>
      <c r="E19" s="3"/>
      <c r="F19" s="87" t="str">
        <f t="shared" si="0"/>
        <v xml:space="preserve"> </v>
      </c>
      <c r="G19" s="88" t="str">
        <f>IFERROR(E19*100/G11," ")</f>
        <v xml:space="preserve"> </v>
      </c>
      <c r="H19" s="3"/>
      <c r="I19" s="87" t="str">
        <f t="shared" si="1"/>
        <v xml:space="preserve"> </v>
      </c>
      <c r="J19" s="87" t="str">
        <f>IFERROR(H19*100/J11," ")</f>
        <v xml:space="preserve"> </v>
      </c>
      <c r="K19" s="3"/>
      <c r="L19" s="87" t="str">
        <f t="shared" si="2"/>
        <v xml:space="preserve"> </v>
      </c>
      <c r="M19" s="87" t="str">
        <f>IFERROR(K19*100/M11," ")</f>
        <v xml:space="preserve"> </v>
      </c>
      <c r="N19" s="3"/>
      <c r="O19" s="87" t="str">
        <f t="shared" si="3"/>
        <v xml:space="preserve"> </v>
      </c>
      <c r="P19" s="87" t="str">
        <f>IFERROR(N19*100/P11," ")</f>
        <v xml:space="preserve"> </v>
      </c>
      <c r="Q19" s="34"/>
      <c r="R19" s="89" t="str">
        <f t="shared" si="4"/>
        <v xml:space="preserve"> </v>
      </c>
      <c r="S19" s="89" t="str">
        <f>IFERROR(Q19*100/S11," ")</f>
        <v xml:space="preserve"> </v>
      </c>
      <c r="T19" s="34"/>
      <c r="U19" s="90" t="str">
        <f t="shared" si="5"/>
        <v xml:space="preserve"> </v>
      </c>
      <c r="V19" s="91" t="str">
        <f>IFERROR(T19*100/V11," ")</f>
        <v xml:space="preserve"> </v>
      </c>
      <c r="W19" s="95" t="str">
        <f t="shared" si="6"/>
        <v xml:space="preserve"> </v>
      </c>
      <c r="X19" s="95" t="str">
        <f t="shared" si="7"/>
        <v xml:space="preserve"> </v>
      </c>
      <c r="Y19" s="39">
        <f t="shared" si="8"/>
        <v>0</v>
      </c>
      <c r="Z19" s="52">
        <f t="shared" si="9"/>
        <v>0</v>
      </c>
      <c r="AB19" s="14" t="s">
        <v>55</v>
      </c>
      <c r="AD19" s="12" t="s">
        <v>33</v>
      </c>
    </row>
    <row r="20" spans="3:33" ht="13.5" customHeight="1" x14ac:dyDescent="0.2">
      <c r="C20" s="85" t="s">
        <v>17</v>
      </c>
      <c r="D20" s="86" t="s">
        <v>147</v>
      </c>
      <c r="E20" s="3"/>
      <c r="F20" s="87" t="str">
        <f t="shared" si="0"/>
        <v xml:space="preserve"> </v>
      </c>
      <c r="G20" s="88" t="str">
        <f>IFERROR(E20*100/G11," ")</f>
        <v xml:space="preserve"> </v>
      </c>
      <c r="H20" s="3"/>
      <c r="I20" s="87" t="str">
        <f t="shared" si="1"/>
        <v xml:space="preserve"> </v>
      </c>
      <c r="J20" s="87" t="str">
        <f>IFERROR(H20*100/J11," ")</f>
        <v xml:space="preserve"> </v>
      </c>
      <c r="K20" s="3"/>
      <c r="L20" s="87" t="str">
        <f t="shared" si="2"/>
        <v xml:space="preserve"> </v>
      </c>
      <c r="M20" s="87" t="str">
        <f>IFERROR(K20*100/M11," ")</f>
        <v xml:space="preserve"> </v>
      </c>
      <c r="N20" s="3"/>
      <c r="O20" s="87" t="str">
        <f t="shared" si="3"/>
        <v xml:space="preserve"> </v>
      </c>
      <c r="P20" s="87" t="str">
        <f>IFERROR(N20*100/P11," ")</f>
        <v xml:space="preserve"> </v>
      </c>
      <c r="Q20" s="34"/>
      <c r="R20" s="89" t="str">
        <f t="shared" si="4"/>
        <v xml:space="preserve"> </v>
      </c>
      <c r="S20" s="89" t="str">
        <f>IFERROR(Q20*100/S11," ")</f>
        <v xml:space="preserve"> </v>
      </c>
      <c r="T20" s="34"/>
      <c r="U20" s="90" t="str">
        <f t="shared" si="5"/>
        <v xml:space="preserve"> </v>
      </c>
      <c r="V20" s="91" t="str">
        <f>IFERROR(T20*100/V11," ")</f>
        <v xml:space="preserve"> </v>
      </c>
      <c r="W20" s="92" t="str">
        <f t="shared" si="6"/>
        <v xml:space="preserve"> </v>
      </c>
      <c r="X20" s="92" t="str">
        <f t="shared" si="7"/>
        <v xml:space="preserve"> </v>
      </c>
      <c r="Y20" s="39">
        <f t="shared" si="8"/>
        <v>0</v>
      </c>
      <c r="Z20" s="52">
        <f t="shared" si="9"/>
        <v>0</v>
      </c>
      <c r="AB20" s="18" t="e">
        <f>AB16*100/AB18</f>
        <v>#DIV/0!</v>
      </c>
    </row>
    <row r="21" spans="3:33" ht="13.5" customHeight="1" x14ac:dyDescent="0.2">
      <c r="C21" s="93" t="s">
        <v>13</v>
      </c>
      <c r="D21" s="94" t="s">
        <v>157</v>
      </c>
      <c r="E21" s="3"/>
      <c r="F21" s="87" t="str">
        <f t="shared" si="0"/>
        <v xml:space="preserve"> </v>
      </c>
      <c r="G21" s="88" t="str">
        <f>IFERROR(E21*100/G11," ")</f>
        <v xml:space="preserve"> </v>
      </c>
      <c r="H21" s="3"/>
      <c r="I21" s="87" t="str">
        <f t="shared" si="1"/>
        <v xml:space="preserve"> </v>
      </c>
      <c r="J21" s="87" t="str">
        <f>IFERROR(H21*100/J11," ")</f>
        <v xml:space="preserve"> </v>
      </c>
      <c r="K21" s="3"/>
      <c r="L21" s="87" t="str">
        <f t="shared" si="2"/>
        <v xml:space="preserve"> </v>
      </c>
      <c r="M21" s="87" t="str">
        <f>IFERROR(K21*100/M11," ")</f>
        <v xml:space="preserve"> </v>
      </c>
      <c r="N21" s="3"/>
      <c r="O21" s="87" t="str">
        <f t="shared" si="3"/>
        <v xml:space="preserve"> </v>
      </c>
      <c r="P21" s="87" t="str">
        <f>IFERROR(N21*100/P11," ")</f>
        <v xml:space="preserve"> </v>
      </c>
      <c r="Q21" s="34"/>
      <c r="R21" s="89" t="str">
        <f t="shared" si="4"/>
        <v xml:space="preserve"> </v>
      </c>
      <c r="S21" s="89" t="str">
        <f>IFERROR(Q21*100/S11," ")</f>
        <v xml:space="preserve"> </v>
      </c>
      <c r="T21" s="34"/>
      <c r="U21" s="90" t="str">
        <f t="shared" si="5"/>
        <v xml:space="preserve"> </v>
      </c>
      <c r="V21" s="91" t="str">
        <f>IFERROR(T21*100/V11," ")</f>
        <v xml:space="preserve"> </v>
      </c>
      <c r="W21" s="95" t="str">
        <f t="shared" si="6"/>
        <v xml:space="preserve"> </v>
      </c>
      <c r="X21" s="95" t="str">
        <f t="shared" si="7"/>
        <v xml:space="preserve"> </v>
      </c>
      <c r="Y21" s="39">
        <f t="shared" si="8"/>
        <v>0</v>
      </c>
      <c r="Z21" s="52">
        <f t="shared" si="9"/>
        <v>0</v>
      </c>
      <c r="AB21" s="16"/>
    </row>
    <row r="22" spans="3:33" ht="13.5" customHeight="1" x14ac:dyDescent="0.2">
      <c r="C22" s="85" t="s">
        <v>123</v>
      </c>
      <c r="D22" s="86" t="s">
        <v>148</v>
      </c>
      <c r="E22" s="3"/>
      <c r="F22" s="87" t="str">
        <f t="shared" si="0"/>
        <v xml:space="preserve"> </v>
      </c>
      <c r="G22" s="88" t="str">
        <f>IFERROR(E22*100/G11," ")</f>
        <v xml:space="preserve"> </v>
      </c>
      <c r="H22" s="3"/>
      <c r="I22" s="87" t="str">
        <f t="shared" si="1"/>
        <v xml:space="preserve"> </v>
      </c>
      <c r="J22" s="87" t="str">
        <f>IFERROR(H22*100/J11," ")</f>
        <v xml:space="preserve"> </v>
      </c>
      <c r="K22" s="3"/>
      <c r="L22" s="87" t="str">
        <f t="shared" si="2"/>
        <v xml:space="preserve"> </v>
      </c>
      <c r="M22" s="87" t="str">
        <f>IFERROR(K22*100/M11," ")</f>
        <v xml:space="preserve"> </v>
      </c>
      <c r="N22" s="3"/>
      <c r="O22" s="87" t="str">
        <f t="shared" si="3"/>
        <v xml:space="preserve"> </v>
      </c>
      <c r="P22" s="87" t="str">
        <f>IFERROR(N22*100/P11," ")</f>
        <v xml:space="preserve"> </v>
      </c>
      <c r="Q22" s="34"/>
      <c r="R22" s="89" t="str">
        <f t="shared" si="4"/>
        <v xml:space="preserve"> </v>
      </c>
      <c r="S22" s="89" t="str">
        <f>IFERROR(Q22*100/S11," ")</f>
        <v xml:space="preserve"> </v>
      </c>
      <c r="T22" s="34"/>
      <c r="U22" s="90" t="str">
        <f t="shared" si="5"/>
        <v xml:space="preserve"> </v>
      </c>
      <c r="V22" s="91" t="str">
        <f>IFERROR(T22*100/V11," ")</f>
        <v xml:space="preserve"> </v>
      </c>
      <c r="W22" s="92" t="str">
        <f t="shared" si="6"/>
        <v xml:space="preserve"> </v>
      </c>
      <c r="X22" s="92" t="str">
        <f t="shared" si="7"/>
        <v xml:space="preserve"> </v>
      </c>
      <c r="Y22" s="39">
        <f t="shared" si="8"/>
        <v>0</v>
      </c>
      <c r="Z22" s="52">
        <f t="shared" si="9"/>
        <v>0</v>
      </c>
      <c r="AB22" s="17"/>
    </row>
    <row r="23" spans="3:33" ht="13.5" customHeight="1" x14ac:dyDescent="0.2">
      <c r="C23" s="93" t="s">
        <v>15</v>
      </c>
      <c r="D23" s="94" t="s">
        <v>149</v>
      </c>
      <c r="E23" s="3"/>
      <c r="F23" s="87" t="str">
        <f t="shared" si="0"/>
        <v xml:space="preserve"> </v>
      </c>
      <c r="G23" s="88" t="str">
        <f>IFERROR(E23*100/G11," ")</f>
        <v xml:space="preserve"> </v>
      </c>
      <c r="H23" s="3"/>
      <c r="I23" s="87" t="str">
        <f t="shared" si="1"/>
        <v xml:space="preserve"> </v>
      </c>
      <c r="J23" s="87" t="str">
        <f>IFERROR(H23*100/J11," ")</f>
        <v xml:space="preserve"> </v>
      </c>
      <c r="K23" s="3"/>
      <c r="L23" s="87" t="str">
        <f t="shared" si="2"/>
        <v xml:space="preserve"> </v>
      </c>
      <c r="M23" s="87" t="str">
        <f>IFERROR(K23*100/M11," ")</f>
        <v xml:space="preserve"> </v>
      </c>
      <c r="N23" s="3"/>
      <c r="O23" s="87" t="str">
        <f t="shared" si="3"/>
        <v xml:space="preserve"> </v>
      </c>
      <c r="P23" s="87" t="str">
        <f>IFERROR(N23*100/P11," ")</f>
        <v xml:space="preserve"> </v>
      </c>
      <c r="Q23" s="34"/>
      <c r="R23" s="89" t="str">
        <f t="shared" si="4"/>
        <v xml:space="preserve"> </v>
      </c>
      <c r="S23" s="89" t="str">
        <f>IFERROR(Q23*100/S11," ")</f>
        <v xml:space="preserve"> </v>
      </c>
      <c r="T23" s="34"/>
      <c r="U23" s="90" t="str">
        <f t="shared" si="5"/>
        <v xml:space="preserve"> </v>
      </c>
      <c r="V23" s="91" t="str">
        <f>IFERROR(T23*100/V11," ")</f>
        <v xml:space="preserve"> </v>
      </c>
      <c r="W23" s="95" t="str">
        <f t="shared" si="6"/>
        <v xml:space="preserve"> </v>
      </c>
      <c r="X23" s="95" t="str">
        <f t="shared" si="7"/>
        <v xml:space="preserve"> </v>
      </c>
      <c r="Y23" s="39">
        <f t="shared" si="8"/>
        <v>0</v>
      </c>
      <c r="Z23" s="52">
        <f t="shared" si="9"/>
        <v>0</v>
      </c>
      <c r="AB23" s="19" t="s">
        <v>56</v>
      </c>
    </row>
    <row r="24" spans="3:33" ht="13.5" customHeight="1" x14ac:dyDescent="0.2">
      <c r="C24" s="85" t="s">
        <v>16</v>
      </c>
      <c r="D24" s="86" t="s">
        <v>150</v>
      </c>
      <c r="E24" s="3"/>
      <c r="F24" s="87" t="str">
        <f t="shared" si="0"/>
        <v xml:space="preserve"> </v>
      </c>
      <c r="G24" s="88" t="str">
        <f>IFERROR(E24*100/G11," ")</f>
        <v xml:space="preserve"> </v>
      </c>
      <c r="H24" s="3"/>
      <c r="I24" s="87" t="str">
        <f t="shared" si="1"/>
        <v xml:space="preserve"> </v>
      </c>
      <c r="J24" s="87" t="str">
        <f>IFERROR(H24*100/J11," ")</f>
        <v xml:space="preserve"> </v>
      </c>
      <c r="K24" s="3"/>
      <c r="L24" s="87" t="str">
        <f t="shared" si="2"/>
        <v xml:space="preserve"> </v>
      </c>
      <c r="M24" s="87" t="str">
        <f>IFERROR(K24*100/M11," ")</f>
        <v xml:space="preserve"> </v>
      </c>
      <c r="N24" s="3"/>
      <c r="O24" s="87" t="str">
        <f t="shared" si="3"/>
        <v xml:space="preserve"> </v>
      </c>
      <c r="P24" s="87" t="str">
        <f>IFERROR(N24*100/P11," ")</f>
        <v xml:space="preserve"> </v>
      </c>
      <c r="Q24" s="34"/>
      <c r="R24" s="89" t="str">
        <f t="shared" si="4"/>
        <v xml:space="preserve"> </v>
      </c>
      <c r="S24" s="89" t="str">
        <f>IFERROR(Q24*100/S11," ")</f>
        <v xml:space="preserve"> </v>
      </c>
      <c r="T24" s="34"/>
      <c r="U24" s="90" t="str">
        <f t="shared" si="5"/>
        <v xml:space="preserve"> </v>
      </c>
      <c r="V24" s="91" t="str">
        <f>IFERROR(T24*100/V11," ")</f>
        <v xml:space="preserve"> </v>
      </c>
      <c r="W24" s="92" t="str">
        <f t="shared" si="6"/>
        <v xml:space="preserve"> </v>
      </c>
      <c r="X24" s="92" t="str">
        <f t="shared" si="7"/>
        <v xml:space="preserve"> </v>
      </c>
      <c r="Y24" s="39">
        <f t="shared" si="8"/>
        <v>0</v>
      </c>
      <c r="Z24" s="52">
        <f t="shared" si="9"/>
        <v>0</v>
      </c>
      <c r="AB24" s="17"/>
    </row>
    <row r="25" spans="3:33" ht="13.5" customHeight="1" x14ac:dyDescent="0.2">
      <c r="C25" s="93" t="s">
        <v>17</v>
      </c>
      <c r="D25" s="94" t="s">
        <v>151</v>
      </c>
      <c r="E25" s="3"/>
      <c r="F25" s="87" t="str">
        <f t="shared" si="0"/>
        <v xml:space="preserve"> </v>
      </c>
      <c r="G25" s="88" t="str">
        <f>IFERROR(E25*100/G11," ")</f>
        <v xml:space="preserve"> </v>
      </c>
      <c r="H25" s="3"/>
      <c r="I25" s="87" t="str">
        <f t="shared" si="1"/>
        <v xml:space="preserve"> </v>
      </c>
      <c r="J25" s="87" t="str">
        <f>IFERROR(H25*100/J11," ")</f>
        <v xml:space="preserve"> </v>
      </c>
      <c r="K25" s="3"/>
      <c r="L25" s="87" t="str">
        <f t="shared" si="2"/>
        <v xml:space="preserve"> </v>
      </c>
      <c r="M25" s="87" t="str">
        <f>IFERROR(K25*100/M11," ")</f>
        <v xml:space="preserve"> </v>
      </c>
      <c r="N25" s="3"/>
      <c r="O25" s="87" t="str">
        <f t="shared" si="3"/>
        <v xml:space="preserve"> </v>
      </c>
      <c r="P25" s="87" t="str">
        <f>IFERROR(N25*100/P11," ")</f>
        <v xml:space="preserve"> </v>
      </c>
      <c r="Q25" s="34"/>
      <c r="R25" s="89" t="str">
        <f t="shared" si="4"/>
        <v xml:space="preserve"> </v>
      </c>
      <c r="S25" s="89" t="str">
        <f>IFERROR(Q25*100/S11," ")</f>
        <v xml:space="preserve"> </v>
      </c>
      <c r="T25" s="34"/>
      <c r="U25" s="90" t="str">
        <f t="shared" si="5"/>
        <v xml:space="preserve"> </v>
      </c>
      <c r="V25" s="91" t="str">
        <f>IFERROR(T25*100/V11," ")</f>
        <v xml:space="preserve"> </v>
      </c>
      <c r="W25" s="95" t="str">
        <f t="shared" si="6"/>
        <v xml:space="preserve"> </v>
      </c>
      <c r="X25" s="95" t="str">
        <f t="shared" si="7"/>
        <v xml:space="preserve"> </v>
      </c>
      <c r="Y25" s="39">
        <f t="shared" si="8"/>
        <v>0</v>
      </c>
      <c r="Z25" s="52">
        <f t="shared" si="9"/>
        <v>0</v>
      </c>
      <c r="AB25" s="20"/>
    </row>
    <row r="26" spans="3:33" ht="13.5" customHeight="1" x14ac:dyDescent="0.2">
      <c r="C26" s="85" t="s">
        <v>13</v>
      </c>
      <c r="D26" s="86" t="s">
        <v>152</v>
      </c>
      <c r="E26" s="3"/>
      <c r="F26" s="87" t="str">
        <f t="shared" si="0"/>
        <v xml:space="preserve"> </v>
      </c>
      <c r="G26" s="88" t="str">
        <f>IFERROR(E26*100/G11," ")</f>
        <v xml:space="preserve"> </v>
      </c>
      <c r="H26" s="3"/>
      <c r="I26" s="87" t="str">
        <f t="shared" si="1"/>
        <v xml:space="preserve"> </v>
      </c>
      <c r="J26" s="87" t="str">
        <f>IFERROR(H26*100/J11," ")</f>
        <v xml:space="preserve"> </v>
      </c>
      <c r="K26" s="3"/>
      <c r="L26" s="87" t="str">
        <f t="shared" si="2"/>
        <v xml:space="preserve"> </v>
      </c>
      <c r="M26" s="87" t="str">
        <f>IFERROR(K26*100/M11," ")</f>
        <v xml:space="preserve"> </v>
      </c>
      <c r="N26" s="3"/>
      <c r="O26" s="87" t="str">
        <f t="shared" si="3"/>
        <v xml:space="preserve"> </v>
      </c>
      <c r="P26" s="87" t="str">
        <f>IFERROR(N26*100/P11," ")</f>
        <v xml:space="preserve"> </v>
      </c>
      <c r="Q26" s="34"/>
      <c r="R26" s="89" t="str">
        <f t="shared" si="4"/>
        <v xml:space="preserve"> </v>
      </c>
      <c r="S26" s="89" t="str">
        <f>IFERROR(Q26*100/S11," ")</f>
        <v xml:space="preserve"> </v>
      </c>
      <c r="T26" s="34"/>
      <c r="U26" s="90" t="str">
        <f t="shared" si="5"/>
        <v xml:space="preserve"> </v>
      </c>
      <c r="V26" s="91" t="str">
        <f>IFERROR(T26*100/V11," ")</f>
        <v xml:space="preserve"> </v>
      </c>
      <c r="W26" s="92" t="str">
        <f t="shared" si="6"/>
        <v xml:space="preserve"> </v>
      </c>
      <c r="X26" s="92" t="str">
        <f t="shared" si="7"/>
        <v xml:space="preserve"> </v>
      </c>
      <c r="Y26" s="39">
        <f t="shared" si="8"/>
        <v>0</v>
      </c>
      <c r="Z26" s="52">
        <f t="shared" si="9"/>
        <v>0</v>
      </c>
    </row>
    <row r="27" spans="3:33" ht="13.5" customHeight="1" x14ac:dyDescent="0.2">
      <c r="C27" s="93" t="s">
        <v>123</v>
      </c>
      <c r="D27" s="94" t="s">
        <v>153</v>
      </c>
      <c r="E27" s="3"/>
      <c r="F27" s="87" t="str">
        <f t="shared" si="0"/>
        <v xml:space="preserve"> </v>
      </c>
      <c r="G27" s="88" t="str">
        <f>IFERROR(E27*100/G11," ")</f>
        <v xml:space="preserve"> </v>
      </c>
      <c r="H27" s="3"/>
      <c r="I27" s="87" t="str">
        <f t="shared" si="1"/>
        <v xml:space="preserve"> </v>
      </c>
      <c r="J27" s="87" t="str">
        <f>IFERROR(H27*100/J11," ")</f>
        <v xml:space="preserve"> </v>
      </c>
      <c r="K27" s="3"/>
      <c r="L27" s="87" t="str">
        <f t="shared" si="2"/>
        <v xml:space="preserve"> </v>
      </c>
      <c r="M27" s="87" t="str">
        <f>IFERROR(K27*100/M11," ")</f>
        <v xml:space="preserve"> </v>
      </c>
      <c r="N27" s="3"/>
      <c r="O27" s="87" t="str">
        <f t="shared" si="3"/>
        <v xml:space="preserve"> </v>
      </c>
      <c r="P27" s="87" t="str">
        <f>IFERROR(N27*100/P11," ")</f>
        <v xml:space="preserve"> </v>
      </c>
      <c r="Q27" s="34"/>
      <c r="R27" s="89" t="str">
        <f t="shared" si="4"/>
        <v xml:space="preserve"> </v>
      </c>
      <c r="S27" s="89" t="str">
        <f>IFERROR(Q27*100/S11," ")</f>
        <v xml:space="preserve"> </v>
      </c>
      <c r="T27" s="34"/>
      <c r="U27" s="90" t="str">
        <f t="shared" si="5"/>
        <v xml:space="preserve"> </v>
      </c>
      <c r="V27" s="91" t="str">
        <f>IFERROR(T27*100/V11," ")</f>
        <v xml:space="preserve"> </v>
      </c>
      <c r="W27" s="95" t="str">
        <f t="shared" si="6"/>
        <v xml:space="preserve"> </v>
      </c>
      <c r="X27" s="95" t="str">
        <f t="shared" si="7"/>
        <v xml:space="preserve"> </v>
      </c>
      <c r="Y27" s="39">
        <f t="shared" si="8"/>
        <v>0</v>
      </c>
      <c r="Z27" s="52">
        <f t="shared" si="9"/>
        <v>0</v>
      </c>
      <c r="AB27" s="9" t="str">
        <f>E10</f>
        <v xml:space="preserve">الصف / </v>
      </c>
      <c r="AC27" s="9" t="str">
        <f>H10</f>
        <v xml:space="preserve">الصف / </v>
      </c>
      <c r="AD27" s="9" t="str">
        <f>K10</f>
        <v xml:space="preserve">الصف / </v>
      </c>
      <c r="AE27" s="9" t="str">
        <f>N10</f>
        <v xml:space="preserve">الصف / </v>
      </c>
      <c r="AF27" s="9" t="str">
        <f>Q10</f>
        <v xml:space="preserve">الصف / </v>
      </c>
      <c r="AG27" s="9" t="str">
        <f>T10</f>
        <v xml:space="preserve">الصف / </v>
      </c>
    </row>
    <row r="28" spans="3:33" ht="13.5" customHeight="1" x14ac:dyDescent="0.2">
      <c r="C28" s="85" t="s">
        <v>15</v>
      </c>
      <c r="D28" s="86" t="s">
        <v>154</v>
      </c>
      <c r="E28" s="3"/>
      <c r="F28" s="87" t="str">
        <f t="shared" si="0"/>
        <v xml:space="preserve"> </v>
      </c>
      <c r="G28" s="88" t="str">
        <f>IFERROR(E28*100/G11," ")</f>
        <v xml:space="preserve"> </v>
      </c>
      <c r="H28" s="3"/>
      <c r="I28" s="87" t="str">
        <f t="shared" si="1"/>
        <v xml:space="preserve"> </v>
      </c>
      <c r="J28" s="87" t="str">
        <f>IFERROR(H28*100/J11," ")</f>
        <v xml:space="preserve"> </v>
      </c>
      <c r="K28" s="3"/>
      <c r="L28" s="87" t="str">
        <f t="shared" si="2"/>
        <v xml:space="preserve"> </v>
      </c>
      <c r="M28" s="87" t="str">
        <f>IFERROR(K28*100/M11," ")</f>
        <v xml:space="preserve"> </v>
      </c>
      <c r="N28" s="3"/>
      <c r="O28" s="87" t="str">
        <f t="shared" si="3"/>
        <v xml:space="preserve"> </v>
      </c>
      <c r="P28" s="87" t="str">
        <f>IFERROR(N28*100/P11," ")</f>
        <v xml:space="preserve"> </v>
      </c>
      <c r="Q28" s="34"/>
      <c r="R28" s="89" t="str">
        <f t="shared" si="4"/>
        <v xml:space="preserve"> </v>
      </c>
      <c r="S28" s="89" t="str">
        <f>IFERROR(Q28*100/S11," ")</f>
        <v xml:space="preserve"> </v>
      </c>
      <c r="T28" s="34"/>
      <c r="U28" s="90" t="str">
        <f t="shared" si="5"/>
        <v xml:space="preserve"> </v>
      </c>
      <c r="V28" s="91" t="str">
        <f>IFERROR(T28*100/V11," ")</f>
        <v xml:space="preserve"> </v>
      </c>
      <c r="W28" s="92" t="str">
        <f t="shared" si="6"/>
        <v xml:space="preserve"> </v>
      </c>
      <c r="X28" s="92" t="str">
        <f t="shared" si="7"/>
        <v xml:space="preserve"> </v>
      </c>
      <c r="Y28" s="39">
        <f t="shared" si="8"/>
        <v>0</v>
      </c>
      <c r="Z28" s="52">
        <f t="shared" si="9"/>
        <v>0</v>
      </c>
      <c r="AA28" s="21" t="s">
        <v>57</v>
      </c>
      <c r="AB28" s="11">
        <f>G11</f>
        <v>0</v>
      </c>
      <c r="AC28" s="11">
        <f>J11</f>
        <v>0</v>
      </c>
      <c r="AD28" s="11">
        <f>M11</f>
        <v>0</v>
      </c>
      <c r="AE28" s="11">
        <f>P11</f>
        <v>0</v>
      </c>
      <c r="AF28" s="11">
        <f>S11</f>
        <v>0</v>
      </c>
      <c r="AG28" s="11">
        <f>V11</f>
        <v>0</v>
      </c>
    </row>
    <row r="29" spans="3:33" ht="13.5" customHeight="1" x14ac:dyDescent="0.2">
      <c r="C29" s="93" t="s">
        <v>16</v>
      </c>
      <c r="D29" s="94" t="s">
        <v>155</v>
      </c>
      <c r="E29" s="3"/>
      <c r="F29" s="87" t="str">
        <f t="shared" si="0"/>
        <v xml:space="preserve"> </v>
      </c>
      <c r="G29" s="88" t="str">
        <f>IFERROR(E29*100/G11," ")</f>
        <v xml:space="preserve"> </v>
      </c>
      <c r="H29" s="3"/>
      <c r="I29" s="87" t="str">
        <f t="shared" si="1"/>
        <v xml:space="preserve"> </v>
      </c>
      <c r="J29" s="87" t="str">
        <f>IFERROR(H29*100/J11," ")</f>
        <v xml:space="preserve"> </v>
      </c>
      <c r="K29" s="3"/>
      <c r="L29" s="87" t="str">
        <f t="shared" si="2"/>
        <v xml:space="preserve"> </v>
      </c>
      <c r="M29" s="87" t="str">
        <f>IFERROR(K29*100/M11," ")</f>
        <v xml:space="preserve"> </v>
      </c>
      <c r="N29" s="3"/>
      <c r="O29" s="87" t="str">
        <f t="shared" si="3"/>
        <v xml:space="preserve"> </v>
      </c>
      <c r="P29" s="87" t="str">
        <f>IFERROR(N29*100/P11," ")</f>
        <v xml:space="preserve"> </v>
      </c>
      <c r="Q29" s="34"/>
      <c r="R29" s="89" t="str">
        <f t="shared" si="4"/>
        <v xml:space="preserve"> </v>
      </c>
      <c r="S29" s="89" t="str">
        <f>IFERROR(Q29*100/S11," ")</f>
        <v xml:space="preserve"> </v>
      </c>
      <c r="T29" s="34"/>
      <c r="U29" s="90" t="str">
        <f t="shared" si="5"/>
        <v xml:space="preserve"> </v>
      </c>
      <c r="V29" s="91" t="str">
        <f>IFERROR(T29*100/V11," ")</f>
        <v xml:space="preserve"> </v>
      </c>
      <c r="W29" s="95" t="str">
        <f t="shared" si="6"/>
        <v xml:space="preserve"> </v>
      </c>
      <c r="X29" s="95" t="str">
        <f t="shared" si="7"/>
        <v xml:space="preserve"> </v>
      </c>
      <c r="Y29" s="39">
        <f t="shared" si="8"/>
        <v>0</v>
      </c>
      <c r="Z29" s="52">
        <f t="shared" si="9"/>
        <v>0</v>
      </c>
      <c r="AA29" s="21" t="s">
        <v>24</v>
      </c>
      <c r="AB29" s="9">
        <f>SUM(E14:E33)</f>
        <v>0</v>
      </c>
      <c r="AC29" s="9">
        <f>SUM(H14:H33)</f>
        <v>0</v>
      </c>
      <c r="AD29" s="9">
        <f>SUM(K14:K33)</f>
        <v>0</v>
      </c>
      <c r="AE29" s="11">
        <f>SUM(N14:N33)</f>
        <v>0</v>
      </c>
      <c r="AF29" s="11">
        <f>SUM(Q14:Q33)</f>
        <v>0</v>
      </c>
      <c r="AG29" s="11">
        <f>SUM(T14:T33)</f>
        <v>0</v>
      </c>
    </row>
    <row r="30" spans="3:33" ht="13.5" customHeight="1" x14ac:dyDescent="0.2">
      <c r="C30" s="85" t="s">
        <v>17</v>
      </c>
      <c r="D30" s="86" t="s">
        <v>156</v>
      </c>
      <c r="E30" s="3"/>
      <c r="F30" s="87" t="str">
        <f t="shared" si="0"/>
        <v xml:space="preserve"> </v>
      </c>
      <c r="G30" s="88" t="str">
        <f>IFERROR(E30*100/G11," ")</f>
        <v xml:space="preserve"> </v>
      </c>
      <c r="H30" s="3"/>
      <c r="I30" s="87" t="str">
        <f t="shared" si="1"/>
        <v xml:space="preserve"> </v>
      </c>
      <c r="J30" s="87" t="str">
        <f>IFERROR(H30*100/J11," ")</f>
        <v xml:space="preserve"> </v>
      </c>
      <c r="K30" s="3"/>
      <c r="L30" s="87" t="str">
        <f t="shared" si="2"/>
        <v xml:space="preserve"> </v>
      </c>
      <c r="M30" s="87" t="str">
        <f>IFERROR(K30*100/M11," ")</f>
        <v xml:space="preserve"> </v>
      </c>
      <c r="N30" s="3"/>
      <c r="O30" s="87" t="str">
        <f t="shared" si="3"/>
        <v xml:space="preserve"> </v>
      </c>
      <c r="P30" s="87" t="str">
        <f>IFERROR(N30*100/P11," ")</f>
        <v xml:space="preserve"> </v>
      </c>
      <c r="Q30" s="34"/>
      <c r="R30" s="89" t="str">
        <f t="shared" si="4"/>
        <v xml:space="preserve"> </v>
      </c>
      <c r="S30" s="89" t="str">
        <f>IFERROR(Q30*100/S11," ")</f>
        <v xml:space="preserve"> </v>
      </c>
      <c r="T30" s="34"/>
      <c r="U30" s="90" t="str">
        <f t="shared" si="5"/>
        <v xml:space="preserve"> </v>
      </c>
      <c r="V30" s="91" t="str">
        <f>IFERROR(T30*100/V11," ")</f>
        <v xml:space="preserve"> </v>
      </c>
      <c r="W30" s="92" t="str">
        <f t="shared" si="6"/>
        <v xml:space="preserve"> </v>
      </c>
      <c r="X30" s="92" t="str">
        <f t="shared" si="7"/>
        <v xml:space="preserve"> </v>
      </c>
      <c r="Y30" s="39">
        <f t="shared" si="8"/>
        <v>0</v>
      </c>
      <c r="Z30" s="52">
        <f t="shared" si="9"/>
        <v>0</v>
      </c>
      <c r="AA30" s="21" t="s">
        <v>58</v>
      </c>
      <c r="AB30" s="9">
        <f>COUNT(E14:E33)</f>
        <v>0</v>
      </c>
      <c r="AC30" s="9">
        <f>COUNT(H14:H33)</f>
        <v>0</v>
      </c>
      <c r="AD30" s="9">
        <f>COUNT(K14:K33)</f>
        <v>0</v>
      </c>
      <c r="AE30" s="9">
        <f>COUNT(N14:N33)</f>
        <v>0</v>
      </c>
      <c r="AF30" s="9">
        <f>COUNT(Q14:Q33)</f>
        <v>0</v>
      </c>
      <c r="AG30" s="9">
        <f>COUNT(T14:T33)</f>
        <v>0</v>
      </c>
    </row>
    <row r="31" spans="3:33" ht="13.5" customHeight="1" x14ac:dyDescent="0.2">
      <c r="C31" s="85"/>
      <c r="D31" s="86"/>
      <c r="E31" s="96"/>
      <c r="F31" s="87"/>
      <c r="G31" s="88"/>
      <c r="H31" s="96"/>
      <c r="I31" s="87"/>
      <c r="J31" s="87"/>
      <c r="K31" s="96"/>
      <c r="L31" s="87"/>
      <c r="M31" s="87"/>
      <c r="N31" s="96"/>
      <c r="O31" s="87"/>
      <c r="P31" s="87"/>
      <c r="Q31" s="97"/>
      <c r="R31" s="89"/>
      <c r="S31" s="89"/>
      <c r="T31" s="97"/>
      <c r="U31" s="90"/>
      <c r="V31" s="91"/>
      <c r="W31" s="90"/>
      <c r="X31" s="90"/>
      <c r="Y31" s="39">
        <f t="shared" si="8"/>
        <v>0</v>
      </c>
      <c r="Z31" s="52">
        <f t="shared" si="9"/>
        <v>0</v>
      </c>
      <c r="AA31" s="21" t="s">
        <v>59</v>
      </c>
      <c r="AB31" s="10">
        <f t="shared" ref="AB31:AG31" si="10">AB28*AB30</f>
        <v>0</v>
      </c>
      <c r="AC31" s="10">
        <f t="shared" si="10"/>
        <v>0</v>
      </c>
      <c r="AD31" s="10">
        <f t="shared" si="10"/>
        <v>0</v>
      </c>
      <c r="AE31" s="10">
        <f t="shared" si="10"/>
        <v>0</v>
      </c>
      <c r="AF31" s="10">
        <f t="shared" si="10"/>
        <v>0</v>
      </c>
      <c r="AG31" s="10">
        <f t="shared" si="10"/>
        <v>0</v>
      </c>
    </row>
    <row r="32" spans="3:33" ht="13.5" customHeight="1" x14ac:dyDescent="0.2">
      <c r="C32" s="85"/>
      <c r="D32" s="86"/>
      <c r="E32" s="96"/>
      <c r="F32" s="87"/>
      <c r="G32" s="88"/>
      <c r="H32" s="96"/>
      <c r="I32" s="87"/>
      <c r="J32" s="87"/>
      <c r="K32" s="96"/>
      <c r="L32" s="87"/>
      <c r="M32" s="87"/>
      <c r="N32" s="96"/>
      <c r="O32" s="87"/>
      <c r="P32" s="87"/>
      <c r="Q32" s="97"/>
      <c r="R32" s="89"/>
      <c r="S32" s="89"/>
      <c r="T32" s="97"/>
      <c r="U32" s="90"/>
      <c r="V32" s="91"/>
      <c r="W32" s="90"/>
      <c r="X32" s="90"/>
      <c r="Y32" s="39">
        <f t="shared" si="8"/>
        <v>0</v>
      </c>
      <c r="Z32" s="52">
        <f t="shared" si="9"/>
        <v>0</v>
      </c>
      <c r="AA32" s="21"/>
      <c r="AB32" s="10"/>
      <c r="AC32" s="10"/>
      <c r="AD32" s="10"/>
      <c r="AE32" s="10"/>
      <c r="AF32" s="10"/>
      <c r="AG32" s="10"/>
    </row>
    <row r="33" spans="3:33" ht="12" customHeight="1" x14ac:dyDescent="0.2">
      <c r="C33" s="85"/>
      <c r="D33" s="86"/>
      <c r="E33" s="96"/>
      <c r="F33" s="87"/>
      <c r="G33" s="88"/>
      <c r="H33" s="96"/>
      <c r="I33" s="87"/>
      <c r="J33" s="87"/>
      <c r="K33" s="96"/>
      <c r="L33" s="87"/>
      <c r="M33" s="87"/>
      <c r="N33" s="98"/>
      <c r="O33" s="87"/>
      <c r="P33" s="87"/>
      <c r="Q33" s="99"/>
      <c r="R33" s="89"/>
      <c r="S33" s="89"/>
      <c r="T33" s="99"/>
      <c r="U33" s="90"/>
      <c r="V33" s="91"/>
      <c r="W33" s="90"/>
      <c r="X33" s="90"/>
      <c r="Y33" s="52"/>
      <c r="Z33" s="52">
        <f t="shared" si="9"/>
        <v>0</v>
      </c>
      <c r="AA33" s="21" t="s">
        <v>55</v>
      </c>
      <c r="AB33" s="47" t="e">
        <f t="shared" ref="AB33:AG33" si="11">AB29*100/AB31</f>
        <v>#DIV/0!</v>
      </c>
      <c r="AC33" s="47" t="e">
        <f t="shared" si="11"/>
        <v>#DIV/0!</v>
      </c>
      <c r="AD33" s="47" t="e">
        <f t="shared" si="11"/>
        <v>#DIV/0!</v>
      </c>
      <c r="AE33" s="47" t="e">
        <f t="shared" si="11"/>
        <v>#DIV/0!</v>
      </c>
      <c r="AF33" s="47" t="e">
        <f t="shared" si="11"/>
        <v>#DIV/0!</v>
      </c>
      <c r="AG33" s="47" t="e">
        <f t="shared" si="11"/>
        <v>#DIV/0!</v>
      </c>
    </row>
    <row r="34" spans="3:33" ht="12" customHeight="1" x14ac:dyDescent="0.2">
      <c r="C34" s="171" t="str">
        <f>AB23&amp;AB14</f>
        <v>عدد الأيام المستهدفة / 0</v>
      </c>
      <c r="D34" s="172"/>
      <c r="E34" s="179" t="str">
        <f>E10</f>
        <v xml:space="preserve">الصف / </v>
      </c>
      <c r="F34" s="179"/>
      <c r="G34" s="180"/>
      <c r="H34" s="183" t="str">
        <f>H10</f>
        <v xml:space="preserve">الصف / </v>
      </c>
      <c r="I34" s="179"/>
      <c r="J34" s="180"/>
      <c r="K34" s="183" t="str">
        <f>K10</f>
        <v xml:space="preserve">الصف / </v>
      </c>
      <c r="L34" s="179"/>
      <c r="M34" s="180"/>
      <c r="N34" s="183" t="str">
        <f>N10</f>
        <v xml:space="preserve">الصف / </v>
      </c>
      <c r="O34" s="179"/>
      <c r="P34" s="180"/>
      <c r="Q34" s="183" t="str">
        <f>Q10</f>
        <v xml:space="preserve">الصف / </v>
      </c>
      <c r="R34" s="179"/>
      <c r="S34" s="180"/>
      <c r="T34" s="183" t="str">
        <f>T10</f>
        <v xml:space="preserve">الصف / </v>
      </c>
      <c r="U34" s="179"/>
      <c r="V34" s="219"/>
      <c r="W34" s="240" t="s">
        <v>79</v>
      </c>
      <c r="X34" s="241"/>
      <c r="Y34" s="37"/>
      <c r="Z34" s="37"/>
      <c r="AB34" s="48"/>
    </row>
    <row r="35" spans="3:33" ht="12" customHeight="1" x14ac:dyDescent="0.2">
      <c r="C35" s="173"/>
      <c r="D35" s="174"/>
      <c r="E35" s="181"/>
      <c r="F35" s="181"/>
      <c r="G35" s="182"/>
      <c r="H35" s="184"/>
      <c r="I35" s="181"/>
      <c r="J35" s="182"/>
      <c r="K35" s="184"/>
      <c r="L35" s="181"/>
      <c r="M35" s="182"/>
      <c r="N35" s="184"/>
      <c r="O35" s="181"/>
      <c r="P35" s="182"/>
      <c r="Q35" s="184"/>
      <c r="R35" s="181"/>
      <c r="S35" s="182"/>
      <c r="T35" s="184"/>
      <c r="U35" s="181"/>
      <c r="V35" s="181"/>
      <c r="W35" s="242"/>
      <c r="X35" s="243"/>
      <c r="Y35" s="37"/>
      <c r="Z35" s="37"/>
    </row>
    <row r="36" spans="3:33" ht="12" customHeight="1" x14ac:dyDescent="0.2">
      <c r="C36" s="202" t="s">
        <v>60</v>
      </c>
      <c r="D36" s="203"/>
      <c r="E36" s="100" t="s">
        <v>34</v>
      </c>
      <c r="F36" s="186" t="s">
        <v>22</v>
      </c>
      <c r="G36" s="187"/>
      <c r="H36" s="101" t="s">
        <v>34</v>
      </c>
      <c r="I36" s="185" t="s">
        <v>22</v>
      </c>
      <c r="J36" s="188"/>
      <c r="K36" s="101" t="s">
        <v>34</v>
      </c>
      <c r="L36" s="185" t="s">
        <v>22</v>
      </c>
      <c r="M36" s="188"/>
      <c r="N36" s="101" t="s">
        <v>34</v>
      </c>
      <c r="O36" s="185" t="s">
        <v>22</v>
      </c>
      <c r="P36" s="188"/>
      <c r="Q36" s="101" t="s">
        <v>34</v>
      </c>
      <c r="R36" s="185" t="s">
        <v>22</v>
      </c>
      <c r="S36" s="188"/>
      <c r="T36" s="101" t="s">
        <v>34</v>
      </c>
      <c r="U36" s="185" t="s">
        <v>22</v>
      </c>
      <c r="V36" s="185"/>
      <c r="W36" s="244"/>
      <c r="X36" s="245"/>
      <c r="Y36" s="43"/>
      <c r="Z36" s="43"/>
      <c r="AA36" s="5">
        <f>H9*13</f>
        <v>0</v>
      </c>
    </row>
    <row r="37" spans="3:33" ht="12.95" customHeight="1" x14ac:dyDescent="0.2">
      <c r="C37" s="204"/>
      <c r="D37" s="203"/>
      <c r="E37" s="102" t="s">
        <v>24</v>
      </c>
      <c r="F37" s="175" t="s">
        <v>23</v>
      </c>
      <c r="G37" s="176" t="s">
        <v>24</v>
      </c>
      <c r="H37" s="103" t="s">
        <v>24</v>
      </c>
      <c r="I37" s="163" t="s">
        <v>23</v>
      </c>
      <c r="J37" s="177" t="s">
        <v>24</v>
      </c>
      <c r="K37" s="104" t="s">
        <v>24</v>
      </c>
      <c r="L37" s="163" t="s">
        <v>23</v>
      </c>
      <c r="M37" s="177" t="s">
        <v>24</v>
      </c>
      <c r="N37" s="104" t="s">
        <v>24</v>
      </c>
      <c r="O37" s="163" t="s">
        <v>23</v>
      </c>
      <c r="P37" s="177" t="s">
        <v>24</v>
      </c>
      <c r="Q37" s="104" t="s">
        <v>24</v>
      </c>
      <c r="R37" s="163" t="s">
        <v>23</v>
      </c>
      <c r="S37" s="177" t="s">
        <v>24</v>
      </c>
      <c r="T37" s="104" t="s">
        <v>24</v>
      </c>
      <c r="U37" s="163" t="s">
        <v>23</v>
      </c>
      <c r="V37" s="165" t="s">
        <v>24</v>
      </c>
      <c r="W37" s="246" t="s">
        <v>80</v>
      </c>
      <c r="X37" s="238"/>
      <c r="Y37" s="44"/>
      <c r="Z37" s="44"/>
    </row>
    <row r="38" spans="3:33" ht="12.95" customHeight="1" x14ac:dyDescent="0.2">
      <c r="C38" s="105" t="s">
        <v>23</v>
      </c>
      <c r="D38" s="106" t="s">
        <v>24</v>
      </c>
      <c r="E38" s="196">
        <f>SUM(E14:E33)</f>
        <v>0</v>
      </c>
      <c r="F38" s="175"/>
      <c r="G38" s="176"/>
      <c r="H38" s="199">
        <f>SUM(H14:H33)</f>
        <v>0</v>
      </c>
      <c r="I38" s="164"/>
      <c r="J38" s="178"/>
      <c r="K38" s="160">
        <f>SUM(K14:K33)</f>
        <v>0</v>
      </c>
      <c r="L38" s="164"/>
      <c r="M38" s="178"/>
      <c r="N38" s="160">
        <f>SUM(N14:N33)</f>
        <v>0</v>
      </c>
      <c r="O38" s="164"/>
      <c r="P38" s="178"/>
      <c r="Q38" s="160">
        <f>SUM(Q14:Q33)</f>
        <v>0</v>
      </c>
      <c r="R38" s="164"/>
      <c r="S38" s="178"/>
      <c r="T38" s="160">
        <f>SUM(T14:T33)</f>
        <v>0</v>
      </c>
      <c r="U38" s="164"/>
      <c r="V38" s="166"/>
      <c r="W38" s="237" t="str">
        <f>C39</f>
        <v xml:space="preserve"> </v>
      </c>
      <c r="X38" s="238"/>
      <c r="Y38" s="44"/>
      <c r="Z38" s="44"/>
      <c r="AA38" s="5">
        <v>100</v>
      </c>
    </row>
    <row r="39" spans="3:33" ht="12.95" customHeight="1" x14ac:dyDescent="0.2">
      <c r="C39" s="190" t="str">
        <f>IFERROR(100-D39," ")</f>
        <v xml:space="preserve"> </v>
      </c>
      <c r="D39" s="192" t="str">
        <f>IFERROR(AB20," ")</f>
        <v xml:space="preserve"> </v>
      </c>
      <c r="E39" s="197"/>
      <c r="F39" s="194" t="str">
        <f>IFERROR(100-G39," ")</f>
        <v xml:space="preserve"> </v>
      </c>
      <c r="G39" s="194" t="str">
        <f>IFERROR(AB33," ")</f>
        <v xml:space="preserve"> </v>
      </c>
      <c r="H39" s="200"/>
      <c r="I39" s="167" t="str">
        <f>IFERROR(100-J39," ")</f>
        <v xml:space="preserve"> </v>
      </c>
      <c r="J39" s="167" t="str">
        <f>IFERROR(AC33," ")</f>
        <v xml:space="preserve"> </v>
      </c>
      <c r="K39" s="161"/>
      <c r="L39" s="167" t="str">
        <f>IFERROR(100-M39," ")</f>
        <v xml:space="preserve"> </v>
      </c>
      <c r="M39" s="167" t="str">
        <f>IFERROR(AD33," ")</f>
        <v xml:space="preserve"> </v>
      </c>
      <c r="N39" s="161"/>
      <c r="O39" s="167" t="str">
        <f>IFERROR(100-P39," ")</f>
        <v xml:space="preserve"> </v>
      </c>
      <c r="P39" s="167" t="str">
        <f>IFERROR(AE33," ")</f>
        <v xml:space="preserve"> </v>
      </c>
      <c r="Q39" s="161"/>
      <c r="R39" s="167" t="str">
        <f>IFERROR(100-S39," ")</f>
        <v xml:space="preserve"> </v>
      </c>
      <c r="S39" s="167" t="str">
        <f>IFERROR(AF33," ")</f>
        <v xml:space="preserve"> </v>
      </c>
      <c r="T39" s="161"/>
      <c r="U39" s="167" t="str">
        <f>IFERROR(100-V39," ")</f>
        <v xml:space="preserve"> </v>
      </c>
      <c r="V39" s="169" t="str">
        <f>IFERROR(AG33," ")</f>
        <v xml:space="preserve"> </v>
      </c>
      <c r="W39" s="246" t="s">
        <v>81</v>
      </c>
      <c r="X39" s="238"/>
      <c r="Y39" s="45"/>
      <c r="Z39" s="45"/>
      <c r="AA39" s="5">
        <v>100</v>
      </c>
    </row>
    <row r="40" spans="3:33" ht="12.95" customHeight="1" x14ac:dyDescent="0.2">
      <c r="C40" s="191"/>
      <c r="D40" s="193"/>
      <c r="E40" s="198"/>
      <c r="F40" s="195"/>
      <c r="G40" s="195"/>
      <c r="H40" s="201"/>
      <c r="I40" s="168"/>
      <c r="J40" s="162"/>
      <c r="K40" s="162"/>
      <c r="L40" s="168"/>
      <c r="M40" s="162"/>
      <c r="N40" s="162"/>
      <c r="O40" s="168"/>
      <c r="P40" s="162"/>
      <c r="Q40" s="162"/>
      <c r="R40" s="168"/>
      <c r="S40" s="162"/>
      <c r="T40" s="162"/>
      <c r="U40" s="168"/>
      <c r="V40" s="170"/>
      <c r="W40" s="237" t="str">
        <f>D39</f>
        <v xml:space="preserve"> </v>
      </c>
      <c r="X40" s="238"/>
      <c r="Y40" s="44"/>
      <c r="Z40" s="44"/>
      <c r="AA40" s="5">
        <v>100</v>
      </c>
    </row>
    <row r="41" spans="3:33" ht="16.5" customHeight="1" x14ac:dyDescent="0.2">
      <c r="C41" s="70"/>
      <c r="D41" s="70"/>
      <c r="E41" s="189" t="str">
        <f>القائمة!B15</f>
        <v>مسؤول الغياب</v>
      </c>
      <c r="F41" s="189"/>
      <c r="G41" s="189"/>
      <c r="H41" s="189"/>
      <c r="I41" s="189"/>
      <c r="J41" s="189"/>
      <c r="K41" s="70"/>
      <c r="L41" s="70"/>
      <c r="M41" s="70"/>
      <c r="N41" s="70"/>
      <c r="O41" s="70"/>
      <c r="P41" s="189" t="str">
        <f>القائمة!B16</f>
        <v>مدير المدرسة</v>
      </c>
      <c r="Q41" s="189"/>
      <c r="R41" s="189"/>
      <c r="S41" s="189"/>
      <c r="T41" s="189"/>
      <c r="U41" s="70"/>
      <c r="V41" s="70"/>
      <c r="W41" s="70"/>
      <c r="X41" s="70"/>
      <c r="Y41" s="46"/>
      <c r="Z41" s="46"/>
    </row>
    <row r="42" spans="3:33" ht="13.5" customHeight="1" x14ac:dyDescent="0.2">
      <c r="C42" s="70"/>
      <c r="D42" s="70"/>
      <c r="E42" s="189" t="str">
        <f>القائمة!C15</f>
        <v>أ. سفيان بن عيد الصاعدي</v>
      </c>
      <c r="F42" s="189"/>
      <c r="G42" s="189"/>
      <c r="H42" s="189"/>
      <c r="I42" s="189"/>
      <c r="J42" s="189"/>
      <c r="K42" s="70"/>
      <c r="L42" s="70"/>
      <c r="M42" s="70"/>
      <c r="N42" s="70"/>
      <c r="O42" s="70"/>
      <c r="P42" s="189" t="str">
        <f>القائمة!C16</f>
        <v>قناة التليجرام / سفيان الصاعدي</v>
      </c>
      <c r="Q42" s="189"/>
      <c r="R42" s="189"/>
      <c r="S42" s="189"/>
      <c r="T42" s="189"/>
      <c r="U42" s="70"/>
      <c r="V42" s="70"/>
      <c r="W42" s="70"/>
      <c r="X42" s="70"/>
      <c r="Y42" s="46"/>
      <c r="Z42" s="46"/>
    </row>
  </sheetData>
  <sheetProtection algorithmName="SHA-512" hashValue="hn2FZJomMUPKFwj4HM1EauzOdnurolLbmZiFNG9XF/vrQyvQ46yl8IOfEwSvFRDRHSirunM926DPaY6WQgUljg==" saltValue="fgYUYdwq7KmpwNBDfY0frQ==" spinCount="100000" sheet="1" scenarios="1" selectLockedCells="1"/>
  <mergeCells count="98">
    <mergeCell ref="W37:X37"/>
    <mergeCell ref="W38:X38"/>
    <mergeCell ref="W39:X39"/>
    <mergeCell ref="W40:X40"/>
    <mergeCell ref="E3:U3"/>
    <mergeCell ref="E4:U4"/>
    <mergeCell ref="E5:U5"/>
    <mergeCell ref="E7:U8"/>
    <mergeCell ref="W10:X10"/>
    <mergeCell ref="W11:X11"/>
    <mergeCell ref="W12:X12"/>
    <mergeCell ref="W34:X36"/>
    <mergeCell ref="U39:U40"/>
    <mergeCell ref="V39:V40"/>
    <mergeCell ref="R37:R38"/>
    <mergeCell ref="S37:S38"/>
    <mergeCell ref="E41:J41"/>
    <mergeCell ref="P41:T41"/>
    <mergeCell ref="E42:J42"/>
    <mergeCell ref="P42:T42"/>
    <mergeCell ref="L39:L40"/>
    <mergeCell ref="M39:M40"/>
    <mergeCell ref="O39:O40"/>
    <mergeCell ref="P39:P40"/>
    <mergeCell ref="R39:R40"/>
    <mergeCell ref="S39:S40"/>
    <mergeCell ref="J39:J40"/>
    <mergeCell ref="C39:C40"/>
    <mergeCell ref="D39:D40"/>
    <mergeCell ref="F39:F40"/>
    <mergeCell ref="G39:G40"/>
    <mergeCell ref="I39:I40"/>
    <mergeCell ref="U37:U38"/>
    <mergeCell ref="V37:V38"/>
    <mergeCell ref="E38:E40"/>
    <mergeCell ref="H38:H40"/>
    <mergeCell ref="K38:K40"/>
    <mergeCell ref="N38:N40"/>
    <mergeCell ref="Q38:Q40"/>
    <mergeCell ref="T38:T40"/>
    <mergeCell ref="I37:I38"/>
    <mergeCell ref="J37:J38"/>
    <mergeCell ref="L37:L38"/>
    <mergeCell ref="M37:M38"/>
    <mergeCell ref="O37:O38"/>
    <mergeCell ref="P37:P38"/>
    <mergeCell ref="T34:V35"/>
    <mergeCell ref="C36:D37"/>
    <mergeCell ref="F36:G36"/>
    <mergeCell ref="I36:J36"/>
    <mergeCell ref="L36:M36"/>
    <mergeCell ref="O36:P36"/>
    <mergeCell ref="R36:S36"/>
    <mergeCell ref="U36:V36"/>
    <mergeCell ref="F37:F38"/>
    <mergeCell ref="G37:G38"/>
    <mergeCell ref="C34:D35"/>
    <mergeCell ref="E34:G35"/>
    <mergeCell ref="H34:J35"/>
    <mergeCell ref="K34:M35"/>
    <mergeCell ref="N34:P35"/>
    <mergeCell ref="Q34:S35"/>
    <mergeCell ref="U12:V12"/>
    <mergeCell ref="E12:E13"/>
    <mergeCell ref="F12:G12"/>
    <mergeCell ref="H12:H13"/>
    <mergeCell ref="I12:J12"/>
    <mergeCell ref="K12:K13"/>
    <mergeCell ref="L12:M12"/>
    <mergeCell ref="N12:N13"/>
    <mergeCell ref="O12:P12"/>
    <mergeCell ref="Q12:Q13"/>
    <mergeCell ref="R12:S12"/>
    <mergeCell ref="T12:T13"/>
    <mergeCell ref="N11:O11"/>
    <mergeCell ref="D9:G9"/>
    <mergeCell ref="H9:I9"/>
    <mergeCell ref="J9:K9"/>
    <mergeCell ref="L9:M9"/>
    <mergeCell ref="N9:O9"/>
    <mergeCell ref="C10:D10"/>
    <mergeCell ref="C11:D11"/>
    <mergeCell ref="C12:D12"/>
    <mergeCell ref="J6:Q6"/>
    <mergeCell ref="T11:U11"/>
    <mergeCell ref="P9:Q9"/>
    <mergeCell ref="R9:S9"/>
    <mergeCell ref="T9:U9"/>
    <mergeCell ref="Q10:S10"/>
    <mergeCell ref="T10:V10"/>
    <mergeCell ref="Q11:R11"/>
    <mergeCell ref="E10:G10"/>
    <mergeCell ref="H10:J10"/>
    <mergeCell ref="K10:M10"/>
    <mergeCell ref="N10:P10"/>
    <mergeCell ref="E11:F11"/>
    <mergeCell ref="H11:I11"/>
    <mergeCell ref="K11:L11"/>
  </mergeCells>
  <phoneticPr fontId="6" type="noConversion"/>
  <conditionalFormatting sqref="W38:X38 AA39">
    <cfRule type="dataBar" priority="3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{35BB1D44-37E0-4470-800C-0CEDB9204116}</x14:id>
        </ext>
      </extLst>
    </cfRule>
  </conditionalFormatting>
  <conditionalFormatting sqref="W40:X40 AA40">
    <cfRule type="dataBar" priority="2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{F5D5C30F-07E8-47F9-9E93-EB4B31930171}</x14:id>
        </ext>
      </extLst>
    </cfRule>
  </conditionalFormatting>
  <conditionalFormatting sqref="AA39:AA40">
    <cfRule type="dataBar" priority="1">
      <dataBar>
        <cfvo type="min"/>
        <cfvo type="max"/>
        <color theme="0"/>
      </dataBar>
      <extLst>
        <ext xmlns:x14="http://schemas.microsoft.com/office/spreadsheetml/2009/9/main" uri="{B025F937-C7B1-47D3-B67F-A62EFF666E3E}">
          <x14:id>{F8241FBF-F05F-4DE5-9F30-F24F7D6237E6}</x14:id>
        </ext>
      </extLst>
    </cfRule>
  </conditionalFormatting>
  <pageMargins left="0.23622047244094491" right="0.23622047244094491" top="0.55118110236220474" bottom="0.55118110236220474" header="0.11811023622047245" footer="0.11811023622047245"/>
  <pageSetup paperSize="9" orientation="landscape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35BB1D44-37E0-4470-800C-0CEDB9204116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W38:X38 AA39</xm:sqref>
        </x14:conditionalFormatting>
        <x14:conditionalFormatting xmlns:xm="http://schemas.microsoft.com/office/excel/2006/main">
          <x14:cfRule type="dataBar" id="{F5D5C30F-07E8-47F9-9E93-EB4B31930171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W40:X40 AA40</xm:sqref>
        </x14:conditionalFormatting>
        <x14:conditionalFormatting xmlns:xm="http://schemas.microsoft.com/office/excel/2006/main">
          <x14:cfRule type="dataBar" id="{F8241FBF-F05F-4DE5-9F30-F24F7D6237E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AA39:AA40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6FBDBF-7A8F-4894-A14F-0855EC3F4892}">
  <sheetPr>
    <tabColor theme="8" tint="0.39997558519241921"/>
  </sheetPr>
  <dimension ref="A3:AQ42"/>
  <sheetViews>
    <sheetView showGridLines="0" showRowColHeaders="0" rightToLeft="1" zoomScaleNormal="100" workbookViewId="0">
      <selection activeCell="E14" sqref="E14"/>
    </sheetView>
  </sheetViews>
  <sheetFormatPr defaultRowHeight="14.25" x14ac:dyDescent="0.2"/>
  <cols>
    <col min="1" max="1" width="17.375" style="2" customWidth="1"/>
    <col min="2" max="2" width="0.375" style="2" customWidth="1"/>
    <col min="3" max="3" width="7.5" style="2" customWidth="1"/>
    <col min="4" max="4" width="7.625" style="2" customWidth="1"/>
    <col min="5" max="5" width="7.125" style="2" customWidth="1"/>
    <col min="6" max="7" width="5.125" style="2" customWidth="1"/>
    <col min="8" max="8" width="7.125" style="2" customWidth="1"/>
    <col min="9" max="10" width="5.125" style="2" customWidth="1"/>
    <col min="11" max="11" width="7.125" style="2" customWidth="1"/>
    <col min="12" max="13" width="5.125" style="2" customWidth="1"/>
    <col min="14" max="14" width="7.125" style="2" customWidth="1"/>
    <col min="15" max="16" width="5.125" style="2" customWidth="1"/>
    <col min="17" max="17" width="7.125" style="2" customWidth="1"/>
    <col min="18" max="19" width="5.125" style="2" customWidth="1"/>
    <col min="20" max="20" width="7.125" style="2" customWidth="1"/>
    <col min="21" max="24" width="5.125" style="2" customWidth="1"/>
    <col min="25" max="26" width="5.125" style="5" customWidth="1"/>
    <col min="27" max="27" width="10.25" style="5" customWidth="1"/>
    <col min="28" max="28" width="11.5" style="5" customWidth="1"/>
    <col min="29" max="29" width="9" style="5"/>
    <col min="30" max="30" width="8.625" style="5" customWidth="1"/>
    <col min="31" max="38" width="9" style="5"/>
    <col min="39" max="43" width="9" style="2"/>
  </cols>
  <sheetData>
    <row r="3" spans="1:43" ht="15" x14ac:dyDescent="0.2">
      <c r="C3" s="57"/>
      <c r="D3" s="57"/>
      <c r="E3" s="221" t="s">
        <v>0</v>
      </c>
      <c r="F3" s="221"/>
      <c r="G3" s="221"/>
      <c r="H3" s="221"/>
      <c r="I3" s="221"/>
      <c r="J3" s="221"/>
      <c r="K3" s="221"/>
      <c r="L3" s="221"/>
      <c r="M3" s="221"/>
      <c r="N3" s="221"/>
      <c r="O3" s="221"/>
      <c r="P3" s="221"/>
      <c r="Q3" s="221"/>
      <c r="R3" s="221"/>
      <c r="S3" s="221"/>
      <c r="T3" s="221"/>
      <c r="U3" s="221"/>
      <c r="AD3" s="12" t="s">
        <v>2</v>
      </c>
    </row>
    <row r="4" spans="1:43" ht="15" x14ac:dyDescent="0.2">
      <c r="C4" s="57"/>
      <c r="D4" s="57"/>
      <c r="E4" s="221" t="str">
        <f>القائمة!C13</f>
        <v>الإدارة العامة للتعليم بمنطقة المدينة المنورة</v>
      </c>
      <c r="F4" s="221"/>
      <c r="G4" s="221"/>
      <c r="H4" s="221"/>
      <c r="I4" s="221"/>
      <c r="J4" s="221"/>
      <c r="K4" s="221"/>
      <c r="L4" s="221"/>
      <c r="M4" s="221"/>
      <c r="N4" s="221"/>
      <c r="O4" s="221"/>
      <c r="P4" s="221"/>
      <c r="Q4" s="221"/>
      <c r="R4" s="221"/>
      <c r="S4" s="221"/>
      <c r="T4" s="221"/>
      <c r="U4" s="221"/>
      <c r="AD4" s="12" t="s">
        <v>3</v>
      </c>
    </row>
    <row r="5" spans="1:43" ht="15" x14ac:dyDescent="0.2">
      <c r="C5" s="57"/>
      <c r="D5" s="57"/>
      <c r="E5" s="221" t="str">
        <f>القائمة!B14&amp;القائمة!C14</f>
        <v>مدرسة / الفيصلية الابتدائية</v>
      </c>
      <c r="F5" s="221"/>
      <c r="G5" s="221"/>
      <c r="H5" s="221"/>
      <c r="I5" s="221"/>
      <c r="J5" s="221"/>
      <c r="K5" s="221"/>
      <c r="L5" s="221"/>
      <c r="M5" s="221"/>
      <c r="N5" s="221"/>
      <c r="O5" s="221"/>
      <c r="P5" s="221"/>
      <c r="Q5" s="221"/>
      <c r="R5" s="221"/>
      <c r="S5" s="221"/>
      <c r="T5" s="221"/>
      <c r="U5" s="221"/>
      <c r="AD5" s="12" t="s">
        <v>4</v>
      </c>
    </row>
    <row r="6" spans="1:43" ht="5.25" customHeight="1" x14ac:dyDescent="0.2">
      <c r="C6" s="57"/>
      <c r="D6" s="57"/>
      <c r="E6" s="57"/>
      <c r="F6" s="57"/>
      <c r="G6" s="57"/>
      <c r="H6" s="4"/>
      <c r="I6" s="4"/>
      <c r="J6" s="205"/>
      <c r="K6" s="205"/>
      <c r="L6" s="205"/>
      <c r="M6" s="205"/>
      <c r="N6" s="205"/>
      <c r="O6" s="205"/>
      <c r="P6" s="205"/>
      <c r="Q6" s="205"/>
      <c r="AD6" s="12" t="s">
        <v>5</v>
      </c>
    </row>
    <row r="7" spans="1:43" ht="18" customHeight="1" x14ac:dyDescent="0.2">
      <c r="C7" s="4"/>
      <c r="D7" s="4"/>
      <c r="E7" s="222" t="s">
        <v>140</v>
      </c>
      <c r="F7" s="222"/>
      <c r="G7" s="222"/>
      <c r="H7" s="222"/>
      <c r="I7" s="222"/>
      <c r="J7" s="222"/>
      <c r="K7" s="222"/>
      <c r="L7" s="222"/>
      <c r="M7" s="222"/>
      <c r="N7" s="222"/>
      <c r="O7" s="222"/>
      <c r="P7" s="222"/>
      <c r="Q7" s="222"/>
      <c r="R7" s="222"/>
      <c r="S7" s="222"/>
      <c r="T7" s="222"/>
      <c r="U7" s="222"/>
      <c r="AD7" s="12" t="s">
        <v>6</v>
      </c>
    </row>
    <row r="8" spans="1:43" ht="12" customHeight="1" x14ac:dyDescent="0.2">
      <c r="C8" s="4"/>
      <c r="D8" s="4"/>
      <c r="E8" s="222"/>
      <c r="F8" s="222"/>
      <c r="G8" s="222"/>
      <c r="H8" s="222"/>
      <c r="I8" s="222"/>
      <c r="J8" s="222"/>
      <c r="K8" s="222"/>
      <c r="L8" s="222"/>
      <c r="M8" s="222"/>
      <c r="N8" s="222"/>
      <c r="O8" s="222"/>
      <c r="P8" s="222"/>
      <c r="Q8" s="222"/>
      <c r="R8" s="222"/>
      <c r="S8" s="222"/>
      <c r="T8" s="222"/>
      <c r="U8" s="222"/>
      <c r="AD8" s="12" t="s">
        <v>7</v>
      </c>
    </row>
    <row r="9" spans="1:43" s="1" customFormat="1" ht="3.95" customHeight="1" x14ac:dyDescent="0.2">
      <c r="A9" s="4"/>
      <c r="B9" s="4"/>
      <c r="C9" s="4"/>
      <c r="D9" s="215"/>
      <c r="E9" s="215"/>
      <c r="F9" s="215"/>
      <c r="G9" s="215"/>
      <c r="H9" s="211"/>
      <c r="I9" s="211"/>
      <c r="J9" s="211"/>
      <c r="K9" s="211"/>
      <c r="L9" s="211"/>
      <c r="M9" s="211"/>
      <c r="N9" s="211"/>
      <c r="O9" s="211"/>
      <c r="P9" s="211"/>
      <c r="Q9" s="211"/>
      <c r="R9" s="211"/>
      <c r="S9" s="211"/>
      <c r="T9" s="212"/>
      <c r="U9" s="212"/>
      <c r="V9" s="4"/>
      <c r="W9" s="4"/>
      <c r="X9" s="4"/>
      <c r="Y9" s="7"/>
      <c r="Z9" s="7"/>
      <c r="AA9" s="7"/>
      <c r="AB9" s="7"/>
      <c r="AC9" s="7"/>
      <c r="AD9" s="12" t="s">
        <v>26</v>
      </c>
      <c r="AE9" s="7"/>
      <c r="AF9" s="7"/>
      <c r="AG9" s="7"/>
      <c r="AH9" s="7"/>
      <c r="AI9" s="7"/>
      <c r="AJ9" s="7"/>
      <c r="AK9" s="7"/>
      <c r="AL9" s="7"/>
      <c r="AM9" s="4"/>
      <c r="AN9" s="4"/>
      <c r="AO9" s="4"/>
      <c r="AP9" s="4"/>
      <c r="AQ9" s="4"/>
    </row>
    <row r="10" spans="1:43" ht="18" customHeight="1" x14ac:dyDescent="0.25">
      <c r="C10" s="279" t="s">
        <v>101</v>
      </c>
      <c r="D10" s="280"/>
      <c r="E10" s="216" t="str">
        <f>القائمة!E12&amp;القائمة!E13</f>
        <v xml:space="preserve">الصف / </v>
      </c>
      <c r="F10" s="216"/>
      <c r="G10" s="217"/>
      <c r="H10" s="218" t="str">
        <f>القائمة!E12&amp;القائمة!E14</f>
        <v xml:space="preserve">الصف / </v>
      </c>
      <c r="I10" s="216"/>
      <c r="J10" s="217"/>
      <c r="K10" s="218" t="str">
        <f>القائمة!E12&amp;القائمة!E15</f>
        <v xml:space="preserve">الصف / </v>
      </c>
      <c r="L10" s="216"/>
      <c r="M10" s="217"/>
      <c r="N10" s="218" t="str">
        <f>القائمة!E12&amp;القائمة!E16</f>
        <v xml:space="preserve">الصف / </v>
      </c>
      <c r="O10" s="216"/>
      <c r="P10" s="217"/>
      <c r="Q10" s="226" t="str">
        <f>القائمة!E12&amp;القائمة!E17</f>
        <v xml:space="preserve">الصف / </v>
      </c>
      <c r="R10" s="226"/>
      <c r="S10" s="226"/>
      <c r="T10" s="218" t="str">
        <f>القائمة!E12&amp;القائمة!E18</f>
        <v xml:space="preserve">الصف / </v>
      </c>
      <c r="U10" s="216"/>
      <c r="V10" s="216"/>
      <c r="W10" s="247" t="s">
        <v>76</v>
      </c>
      <c r="X10" s="248"/>
      <c r="Y10" s="35"/>
      <c r="Z10" s="35"/>
      <c r="AD10" s="12" t="s">
        <v>8</v>
      </c>
    </row>
    <row r="11" spans="1:43" ht="18" customHeight="1" x14ac:dyDescent="0.2">
      <c r="C11" s="281" t="s">
        <v>99</v>
      </c>
      <c r="D11" s="282"/>
      <c r="E11" s="214" t="str">
        <f>القائمة!F12</f>
        <v>عدد طلاب الصف /</v>
      </c>
      <c r="F11" s="214"/>
      <c r="G11" s="77">
        <f>القائمة!F13</f>
        <v>0</v>
      </c>
      <c r="H11" s="213" t="str">
        <f>القائمة!F12</f>
        <v>عدد طلاب الصف /</v>
      </c>
      <c r="I11" s="214"/>
      <c r="J11" s="77">
        <f>القائمة!F14</f>
        <v>0</v>
      </c>
      <c r="K11" s="213" t="str">
        <f>القائمة!F12</f>
        <v>عدد طلاب الصف /</v>
      </c>
      <c r="L11" s="214"/>
      <c r="M11" s="77">
        <f>القائمة!F15</f>
        <v>0</v>
      </c>
      <c r="N11" s="213" t="str">
        <f>القائمة!F12</f>
        <v>عدد طلاب الصف /</v>
      </c>
      <c r="O11" s="214"/>
      <c r="P11" s="77">
        <f>القائمة!F16</f>
        <v>0</v>
      </c>
      <c r="Q11" s="213" t="str">
        <f>القائمة!F12</f>
        <v>عدد طلاب الصف /</v>
      </c>
      <c r="R11" s="214"/>
      <c r="S11" s="77">
        <f>القائمة!F17</f>
        <v>0</v>
      </c>
      <c r="T11" s="213" t="str">
        <f>القائمة!F12</f>
        <v>عدد طلاب الصف /</v>
      </c>
      <c r="U11" s="214"/>
      <c r="V11" s="78">
        <f>القائمة!F18</f>
        <v>0</v>
      </c>
      <c r="W11" s="288" t="s">
        <v>77</v>
      </c>
      <c r="X11" s="289"/>
      <c r="Y11" s="49"/>
      <c r="Z11" s="49"/>
      <c r="AB11" s="13" t="s">
        <v>51</v>
      </c>
      <c r="AD11" s="12"/>
    </row>
    <row r="12" spans="1:43" ht="15.75" customHeight="1" x14ac:dyDescent="0.2">
      <c r="C12" s="283" t="s">
        <v>118</v>
      </c>
      <c r="D12" s="284"/>
      <c r="E12" s="223" t="s">
        <v>18</v>
      </c>
      <c r="F12" s="220" t="s">
        <v>19</v>
      </c>
      <c r="G12" s="220"/>
      <c r="H12" s="225" t="s">
        <v>18</v>
      </c>
      <c r="I12" s="220" t="s">
        <v>22</v>
      </c>
      <c r="J12" s="220"/>
      <c r="K12" s="225" t="s">
        <v>18</v>
      </c>
      <c r="L12" s="220" t="s">
        <v>22</v>
      </c>
      <c r="M12" s="220"/>
      <c r="N12" s="208" t="str">
        <f>E12</f>
        <v>عدد الغياب</v>
      </c>
      <c r="O12" s="206" t="s">
        <v>22</v>
      </c>
      <c r="P12" s="210"/>
      <c r="Q12" s="208" t="str">
        <f>E12</f>
        <v>عدد الغياب</v>
      </c>
      <c r="R12" s="206" t="s">
        <v>22</v>
      </c>
      <c r="S12" s="210"/>
      <c r="T12" s="208" t="str">
        <f>E12</f>
        <v>عدد الغياب</v>
      </c>
      <c r="U12" s="206" t="s">
        <v>22</v>
      </c>
      <c r="V12" s="207"/>
      <c r="W12" s="275" t="s">
        <v>22</v>
      </c>
      <c r="X12" s="276"/>
      <c r="Y12" s="37"/>
      <c r="Z12" s="37"/>
      <c r="AB12" s="13">
        <f>SUM(G11,J11,M11,P11,S11,V11)</f>
        <v>0</v>
      </c>
      <c r="AD12" s="12" t="s">
        <v>9</v>
      </c>
    </row>
    <row r="13" spans="1:43" ht="13.7" customHeight="1" x14ac:dyDescent="0.2">
      <c r="C13" s="79" t="s">
        <v>11</v>
      </c>
      <c r="D13" s="79" t="s">
        <v>12</v>
      </c>
      <c r="E13" s="224"/>
      <c r="F13" s="80" t="s">
        <v>20</v>
      </c>
      <c r="G13" s="81" t="s">
        <v>21</v>
      </c>
      <c r="H13" s="225"/>
      <c r="I13" s="80" t="s">
        <v>20</v>
      </c>
      <c r="J13" s="81" t="s">
        <v>21</v>
      </c>
      <c r="K13" s="225"/>
      <c r="L13" s="80" t="s">
        <v>20</v>
      </c>
      <c r="M13" s="81" t="s">
        <v>21</v>
      </c>
      <c r="N13" s="209"/>
      <c r="O13" s="80" t="s">
        <v>23</v>
      </c>
      <c r="P13" s="81" t="s">
        <v>24</v>
      </c>
      <c r="Q13" s="209"/>
      <c r="R13" s="82" t="s">
        <v>23</v>
      </c>
      <c r="S13" s="83" t="s">
        <v>24</v>
      </c>
      <c r="T13" s="209"/>
      <c r="U13" s="82" t="s">
        <v>23</v>
      </c>
      <c r="V13" s="84" t="s">
        <v>24</v>
      </c>
      <c r="W13" s="82" t="s">
        <v>23</v>
      </c>
      <c r="X13" s="83" t="s">
        <v>24</v>
      </c>
      <c r="Y13" s="38"/>
      <c r="Z13" s="38"/>
      <c r="AB13" s="14" t="s">
        <v>52</v>
      </c>
      <c r="AD13" s="12" t="s">
        <v>10</v>
      </c>
    </row>
    <row r="14" spans="1:43" ht="13.5" customHeight="1" x14ac:dyDescent="0.2">
      <c r="C14" s="85" t="s">
        <v>13</v>
      </c>
      <c r="D14" s="86" t="s">
        <v>158</v>
      </c>
      <c r="E14" s="107"/>
      <c r="F14" s="87" t="str">
        <f>IFERROR(100-G14," ")</f>
        <v xml:space="preserve"> </v>
      </c>
      <c r="G14" s="88" t="str">
        <f>IFERROR(E14*100/G11," ")</f>
        <v xml:space="preserve"> </v>
      </c>
      <c r="H14" s="107"/>
      <c r="I14" s="87" t="str">
        <f>IFERROR(100-J14," ")</f>
        <v xml:space="preserve"> </v>
      </c>
      <c r="J14" s="87" t="str">
        <f>IFERROR(H14*100/J11," ")</f>
        <v xml:space="preserve"> </v>
      </c>
      <c r="K14" s="107"/>
      <c r="L14" s="87" t="str">
        <f>IFERROR(100-M14," ")</f>
        <v xml:space="preserve"> </v>
      </c>
      <c r="M14" s="87" t="str">
        <f>IFERROR(K14*100/M11," ")</f>
        <v xml:space="preserve"> </v>
      </c>
      <c r="N14" s="107"/>
      <c r="O14" s="87" t="str">
        <f>IFERROR(100-P14," ")</f>
        <v xml:space="preserve"> </v>
      </c>
      <c r="P14" s="87" t="str">
        <f>IFERROR(N14*100/P11," ")</f>
        <v xml:space="preserve"> </v>
      </c>
      <c r="Q14" s="108">
        <v>3</v>
      </c>
      <c r="R14" s="89" t="str">
        <f>IFERROR(100-S14," ")</f>
        <v xml:space="preserve"> </v>
      </c>
      <c r="S14" s="89" t="str">
        <f>IFERROR(Q14*100/S11," ")</f>
        <v xml:space="preserve"> </v>
      </c>
      <c r="T14" s="108"/>
      <c r="U14" s="90" t="str">
        <f>IFERROR(100-V14," ")</f>
        <v xml:space="preserve"> </v>
      </c>
      <c r="V14" s="91" t="str">
        <f>IFERROR(T14*100/V11," ")</f>
        <v xml:space="preserve"> </v>
      </c>
      <c r="W14" s="92">
        <f>IFERROR(100-X14," ")</f>
        <v>100</v>
      </c>
      <c r="X14" s="92">
        <f>IFERROR(Z14/Y14," ")</f>
        <v>0</v>
      </c>
      <c r="Y14" s="39">
        <f>COUNT(E14,H14,K14,N14,Q14,T14)</f>
        <v>1</v>
      </c>
      <c r="Z14" s="52">
        <f>SUM(V14,S14,P14,M14,J14,G14)</f>
        <v>0</v>
      </c>
      <c r="AB14" s="14">
        <f>COUNT(E14:E33)</f>
        <v>0</v>
      </c>
      <c r="AD14" s="12" t="s">
        <v>28</v>
      </c>
    </row>
    <row r="15" spans="1:43" ht="13.5" customHeight="1" x14ac:dyDescent="0.2">
      <c r="C15" s="93" t="s">
        <v>14</v>
      </c>
      <c r="D15" s="94" t="s">
        <v>159</v>
      </c>
      <c r="E15" s="107"/>
      <c r="F15" s="87" t="str">
        <f t="shared" ref="F15:F28" si="0">IFERROR(100-G15," ")</f>
        <v xml:space="preserve"> </v>
      </c>
      <c r="G15" s="88" t="str">
        <f>IFERROR(E15*100/G11," ")</f>
        <v xml:space="preserve"> </v>
      </c>
      <c r="H15" s="107"/>
      <c r="I15" s="87" t="str">
        <f t="shared" ref="I15:I28" si="1">IFERROR(100-J15," ")</f>
        <v xml:space="preserve"> </v>
      </c>
      <c r="J15" s="87" t="str">
        <f>IFERROR(H15*100/J11," ")</f>
        <v xml:space="preserve"> </v>
      </c>
      <c r="K15" s="107"/>
      <c r="L15" s="87" t="str">
        <f t="shared" ref="L15:L28" si="2">IFERROR(100-M15," ")</f>
        <v xml:space="preserve"> </v>
      </c>
      <c r="M15" s="87" t="str">
        <f>IFERROR(K15*100/M11," ")</f>
        <v xml:space="preserve"> </v>
      </c>
      <c r="N15" s="107"/>
      <c r="O15" s="87" t="str">
        <f t="shared" ref="O15:O28" si="3">IFERROR(100-P15," ")</f>
        <v xml:space="preserve"> </v>
      </c>
      <c r="P15" s="87" t="str">
        <f>IFERROR(N15*100/P11," ")</f>
        <v xml:space="preserve"> </v>
      </c>
      <c r="Q15" s="108">
        <v>1</v>
      </c>
      <c r="R15" s="89" t="str">
        <f t="shared" ref="R15:R28" si="4">IFERROR(100-S15," ")</f>
        <v xml:space="preserve"> </v>
      </c>
      <c r="S15" s="89" t="str">
        <f>IFERROR(Q15*100/S11," ")</f>
        <v xml:space="preserve"> </v>
      </c>
      <c r="T15" s="108"/>
      <c r="U15" s="90" t="str">
        <f t="shared" ref="U15:U28" si="5">IFERROR(100-V15," ")</f>
        <v xml:space="preserve"> </v>
      </c>
      <c r="V15" s="91" t="str">
        <f>IFERROR(T15*100/V11," ")</f>
        <v xml:space="preserve"> </v>
      </c>
      <c r="W15" s="95">
        <f t="shared" ref="W15:W28" si="6">IFERROR(100-X15," ")</f>
        <v>100</v>
      </c>
      <c r="X15" s="95">
        <f t="shared" ref="X15:X28" si="7">IFERROR(Z15/Y15," ")</f>
        <v>0</v>
      </c>
      <c r="Y15" s="39">
        <f t="shared" ref="Y15:Y32" si="8">COUNT(E15,H15,K15,N15,Q15,T15)</f>
        <v>1</v>
      </c>
      <c r="Z15" s="52">
        <f t="shared" ref="Z15:Z33" si="9">SUM(V15,S15,P15,M15,J15,G15)</f>
        <v>0</v>
      </c>
      <c r="AB15" s="14" t="s">
        <v>53</v>
      </c>
      <c r="AD15" s="12" t="s">
        <v>29</v>
      </c>
    </row>
    <row r="16" spans="1:43" ht="13.5" customHeight="1" x14ac:dyDescent="0.2">
      <c r="C16" s="85" t="s">
        <v>15</v>
      </c>
      <c r="D16" s="86" t="s">
        <v>160</v>
      </c>
      <c r="E16" s="107"/>
      <c r="F16" s="87" t="str">
        <f t="shared" si="0"/>
        <v xml:space="preserve"> </v>
      </c>
      <c r="G16" s="88" t="str">
        <f>IFERROR(E16*100/G11," ")</f>
        <v xml:space="preserve"> </v>
      </c>
      <c r="H16" s="107"/>
      <c r="I16" s="87" t="str">
        <f t="shared" si="1"/>
        <v xml:space="preserve"> </v>
      </c>
      <c r="J16" s="87" t="str">
        <f>IFERROR(H16*100/J11," ")</f>
        <v xml:space="preserve"> </v>
      </c>
      <c r="K16" s="107"/>
      <c r="L16" s="87" t="str">
        <f t="shared" si="2"/>
        <v xml:space="preserve"> </v>
      </c>
      <c r="M16" s="87" t="str">
        <f>IFERROR(K16*100/M11," ")</f>
        <v xml:space="preserve"> </v>
      </c>
      <c r="N16" s="107"/>
      <c r="O16" s="87" t="str">
        <f t="shared" si="3"/>
        <v xml:space="preserve"> </v>
      </c>
      <c r="P16" s="87" t="str">
        <f>IFERROR(N16*100/P11," ")</f>
        <v xml:space="preserve"> </v>
      </c>
      <c r="Q16" s="108">
        <v>3</v>
      </c>
      <c r="R16" s="89" t="str">
        <f t="shared" si="4"/>
        <v xml:space="preserve"> </v>
      </c>
      <c r="S16" s="89" t="str">
        <f>IFERROR(Q16*100/S11," ")</f>
        <v xml:space="preserve"> </v>
      </c>
      <c r="T16" s="108"/>
      <c r="U16" s="90" t="str">
        <f t="shared" si="5"/>
        <v xml:space="preserve"> </v>
      </c>
      <c r="V16" s="91" t="str">
        <f>IFERROR(T16*100/V11," ")</f>
        <v xml:space="preserve"> </v>
      </c>
      <c r="W16" s="92">
        <f t="shared" si="6"/>
        <v>100</v>
      </c>
      <c r="X16" s="92">
        <f t="shared" si="7"/>
        <v>0</v>
      </c>
      <c r="Y16" s="39">
        <f t="shared" si="8"/>
        <v>1</v>
      </c>
      <c r="Z16" s="52">
        <f t="shared" si="9"/>
        <v>0</v>
      </c>
      <c r="AB16" s="13">
        <f>SUM(E14:E32,H14:H32,K14:K32,N14:N32,Q14:Q32,T14:T32)</f>
        <v>47</v>
      </c>
      <c r="AD16" s="12" t="s">
        <v>30</v>
      </c>
    </row>
    <row r="17" spans="3:33" ht="13.5" customHeight="1" x14ac:dyDescent="0.2">
      <c r="C17" s="93" t="s">
        <v>16</v>
      </c>
      <c r="D17" s="94" t="s">
        <v>161</v>
      </c>
      <c r="E17" s="107"/>
      <c r="F17" s="87" t="str">
        <f t="shared" si="0"/>
        <v xml:space="preserve"> </v>
      </c>
      <c r="G17" s="88" t="str">
        <f>IFERROR(E17*100/G11," ")</f>
        <v xml:space="preserve"> </v>
      </c>
      <c r="H17" s="107"/>
      <c r="I17" s="87" t="str">
        <f t="shared" si="1"/>
        <v xml:space="preserve"> </v>
      </c>
      <c r="J17" s="87" t="str">
        <f>IFERROR(H17*100/J11," ")</f>
        <v xml:space="preserve"> </v>
      </c>
      <c r="K17" s="107"/>
      <c r="L17" s="87" t="str">
        <f t="shared" si="2"/>
        <v xml:space="preserve"> </v>
      </c>
      <c r="M17" s="87" t="str">
        <f>IFERROR(K17*100/M11," ")</f>
        <v xml:space="preserve"> </v>
      </c>
      <c r="N17" s="107"/>
      <c r="O17" s="87" t="str">
        <f t="shared" si="3"/>
        <v xml:space="preserve"> </v>
      </c>
      <c r="P17" s="87" t="str">
        <f>IFERROR(N17*100/P11," ")</f>
        <v xml:space="preserve"> </v>
      </c>
      <c r="Q17" s="108">
        <v>2</v>
      </c>
      <c r="R17" s="89" t="str">
        <f t="shared" si="4"/>
        <v xml:space="preserve"> </v>
      </c>
      <c r="S17" s="89" t="str">
        <f>IFERROR(Q17*100/S11," ")</f>
        <v xml:space="preserve"> </v>
      </c>
      <c r="T17" s="108"/>
      <c r="U17" s="90" t="str">
        <f t="shared" si="5"/>
        <v xml:space="preserve"> </v>
      </c>
      <c r="V17" s="91" t="str">
        <f>IFERROR(T17*100/V11," ")</f>
        <v xml:space="preserve"> </v>
      </c>
      <c r="W17" s="95">
        <f t="shared" si="6"/>
        <v>100</v>
      </c>
      <c r="X17" s="95">
        <f t="shared" si="7"/>
        <v>0</v>
      </c>
      <c r="Y17" s="39">
        <f t="shared" si="8"/>
        <v>1</v>
      </c>
      <c r="Z17" s="52">
        <f t="shared" si="9"/>
        <v>0</v>
      </c>
      <c r="AB17" s="14" t="s">
        <v>54</v>
      </c>
      <c r="AD17" s="12" t="s">
        <v>31</v>
      </c>
    </row>
    <row r="18" spans="3:33" ht="13.5" customHeight="1" x14ac:dyDescent="0.2">
      <c r="C18" s="85" t="s">
        <v>17</v>
      </c>
      <c r="D18" s="86" t="s">
        <v>162</v>
      </c>
      <c r="E18" s="107"/>
      <c r="F18" s="87" t="str">
        <f t="shared" si="0"/>
        <v xml:space="preserve"> </v>
      </c>
      <c r="G18" s="88" t="str">
        <f>IFERROR(E18*100/G11," ")</f>
        <v xml:space="preserve"> </v>
      </c>
      <c r="H18" s="107"/>
      <c r="I18" s="87" t="str">
        <f t="shared" si="1"/>
        <v xml:space="preserve"> </v>
      </c>
      <c r="J18" s="87" t="str">
        <f>IFERROR(H18*100/J11," ")</f>
        <v xml:space="preserve"> </v>
      </c>
      <c r="K18" s="107"/>
      <c r="L18" s="87" t="str">
        <f t="shared" si="2"/>
        <v xml:space="preserve"> </v>
      </c>
      <c r="M18" s="87" t="str">
        <f>IFERROR(K18*100/M11," ")</f>
        <v xml:space="preserve"> </v>
      </c>
      <c r="N18" s="107"/>
      <c r="O18" s="87" t="str">
        <f t="shared" si="3"/>
        <v xml:space="preserve"> </v>
      </c>
      <c r="P18" s="87" t="str">
        <f>IFERROR(N18*100/P11," ")</f>
        <v xml:space="preserve"> </v>
      </c>
      <c r="Q18" s="108">
        <v>2</v>
      </c>
      <c r="R18" s="89" t="str">
        <f t="shared" si="4"/>
        <v xml:space="preserve"> </v>
      </c>
      <c r="S18" s="89" t="str">
        <f>IFERROR(Q18*100/S11," ")</f>
        <v xml:space="preserve"> </v>
      </c>
      <c r="T18" s="108"/>
      <c r="U18" s="90" t="str">
        <f t="shared" si="5"/>
        <v xml:space="preserve"> </v>
      </c>
      <c r="V18" s="91" t="str">
        <f>IFERROR(T18*100/V11," ")</f>
        <v xml:space="preserve"> </v>
      </c>
      <c r="W18" s="92">
        <f t="shared" si="6"/>
        <v>100</v>
      </c>
      <c r="X18" s="92">
        <f t="shared" si="7"/>
        <v>0</v>
      </c>
      <c r="Y18" s="39">
        <f t="shared" si="8"/>
        <v>1</v>
      </c>
      <c r="Z18" s="52">
        <f t="shared" si="9"/>
        <v>0</v>
      </c>
      <c r="AB18" s="14">
        <f>AB12*AB14</f>
        <v>0</v>
      </c>
      <c r="AD18" s="12" t="s">
        <v>32</v>
      </c>
    </row>
    <row r="19" spans="3:33" ht="13.5" customHeight="1" x14ac:dyDescent="0.2">
      <c r="C19" s="93" t="s">
        <v>13</v>
      </c>
      <c r="D19" s="94" t="s">
        <v>163</v>
      </c>
      <c r="E19" s="107"/>
      <c r="F19" s="87" t="str">
        <f t="shared" si="0"/>
        <v xml:space="preserve"> </v>
      </c>
      <c r="G19" s="88" t="str">
        <f>IFERROR(E19*100/G11," ")</f>
        <v xml:space="preserve"> </v>
      </c>
      <c r="H19" s="107"/>
      <c r="I19" s="87" t="str">
        <f t="shared" si="1"/>
        <v xml:space="preserve"> </v>
      </c>
      <c r="J19" s="87" t="str">
        <f>IFERROR(H19*100/J11," ")</f>
        <v xml:space="preserve"> </v>
      </c>
      <c r="K19" s="107"/>
      <c r="L19" s="87" t="str">
        <f t="shared" si="2"/>
        <v xml:space="preserve"> </v>
      </c>
      <c r="M19" s="87" t="str">
        <f>IFERROR(K19*100/M11," ")</f>
        <v xml:space="preserve"> </v>
      </c>
      <c r="N19" s="107"/>
      <c r="O19" s="87" t="str">
        <f t="shared" si="3"/>
        <v xml:space="preserve"> </v>
      </c>
      <c r="P19" s="87" t="str">
        <f>IFERROR(N19*100/P11," ")</f>
        <v xml:space="preserve"> </v>
      </c>
      <c r="Q19" s="108">
        <v>2</v>
      </c>
      <c r="R19" s="89" t="str">
        <f t="shared" si="4"/>
        <v xml:space="preserve"> </v>
      </c>
      <c r="S19" s="89" t="str">
        <f>IFERROR(Q19*100/S11," ")</f>
        <v xml:space="preserve"> </v>
      </c>
      <c r="T19" s="108"/>
      <c r="U19" s="90" t="str">
        <f t="shared" si="5"/>
        <v xml:space="preserve"> </v>
      </c>
      <c r="V19" s="91" t="str">
        <f>IFERROR(T19*100/V11," ")</f>
        <v xml:space="preserve"> </v>
      </c>
      <c r="W19" s="95">
        <f t="shared" si="6"/>
        <v>100</v>
      </c>
      <c r="X19" s="95">
        <f t="shared" si="7"/>
        <v>0</v>
      </c>
      <c r="Y19" s="39">
        <f t="shared" si="8"/>
        <v>1</v>
      </c>
      <c r="Z19" s="52">
        <f t="shared" si="9"/>
        <v>0</v>
      </c>
      <c r="AB19" s="14" t="s">
        <v>55</v>
      </c>
      <c r="AD19" s="12" t="s">
        <v>33</v>
      </c>
    </row>
    <row r="20" spans="3:33" ht="13.5" customHeight="1" x14ac:dyDescent="0.2">
      <c r="C20" s="85" t="s">
        <v>123</v>
      </c>
      <c r="D20" s="86" t="s">
        <v>164</v>
      </c>
      <c r="E20" s="107"/>
      <c r="F20" s="87" t="str">
        <f t="shared" si="0"/>
        <v xml:space="preserve"> </v>
      </c>
      <c r="G20" s="88" t="str">
        <f>IFERROR(E20*100/G11," ")</f>
        <v xml:space="preserve"> </v>
      </c>
      <c r="H20" s="107"/>
      <c r="I20" s="87" t="str">
        <f t="shared" si="1"/>
        <v xml:space="preserve"> </v>
      </c>
      <c r="J20" s="87" t="str">
        <f>IFERROR(H20*100/J11," ")</f>
        <v xml:space="preserve"> </v>
      </c>
      <c r="K20" s="107"/>
      <c r="L20" s="87" t="str">
        <f t="shared" si="2"/>
        <v xml:space="preserve"> </v>
      </c>
      <c r="M20" s="87" t="str">
        <f>IFERROR(K20*100/M11," ")</f>
        <v xml:space="preserve"> </v>
      </c>
      <c r="N20" s="107"/>
      <c r="O20" s="87" t="str">
        <f t="shared" si="3"/>
        <v xml:space="preserve"> </v>
      </c>
      <c r="P20" s="87" t="str">
        <f>IFERROR(N20*100/P11," ")</f>
        <v xml:space="preserve"> </v>
      </c>
      <c r="Q20" s="108">
        <v>5</v>
      </c>
      <c r="R20" s="89" t="str">
        <f t="shared" si="4"/>
        <v xml:space="preserve"> </v>
      </c>
      <c r="S20" s="89" t="str">
        <f>IFERROR(Q20*100/S11," ")</f>
        <v xml:space="preserve"> </v>
      </c>
      <c r="T20" s="108"/>
      <c r="U20" s="90" t="str">
        <f t="shared" si="5"/>
        <v xml:space="preserve"> </v>
      </c>
      <c r="V20" s="91" t="str">
        <f>IFERROR(T20*100/V11," ")</f>
        <v xml:space="preserve"> </v>
      </c>
      <c r="W20" s="92">
        <f t="shared" si="6"/>
        <v>100</v>
      </c>
      <c r="X20" s="92">
        <f t="shared" si="7"/>
        <v>0</v>
      </c>
      <c r="Y20" s="39">
        <f t="shared" si="8"/>
        <v>1</v>
      </c>
      <c r="Z20" s="52">
        <f t="shared" si="9"/>
        <v>0</v>
      </c>
      <c r="AB20" s="18" t="e">
        <f>AB16*100/AB18</f>
        <v>#DIV/0!</v>
      </c>
    </row>
    <row r="21" spans="3:33" ht="13.5" customHeight="1" x14ac:dyDescent="0.2">
      <c r="C21" s="93" t="s">
        <v>15</v>
      </c>
      <c r="D21" s="94" t="s">
        <v>165</v>
      </c>
      <c r="E21" s="107"/>
      <c r="F21" s="87" t="str">
        <f t="shared" si="0"/>
        <v xml:space="preserve"> </v>
      </c>
      <c r="G21" s="88" t="str">
        <f>IFERROR(E21*100/G11," ")</f>
        <v xml:space="preserve"> </v>
      </c>
      <c r="H21" s="107"/>
      <c r="I21" s="87" t="str">
        <f t="shared" si="1"/>
        <v xml:space="preserve"> </v>
      </c>
      <c r="J21" s="87" t="str">
        <f>IFERROR(H21*100/J11," ")</f>
        <v xml:space="preserve"> </v>
      </c>
      <c r="K21" s="107"/>
      <c r="L21" s="87" t="str">
        <f t="shared" si="2"/>
        <v xml:space="preserve"> </v>
      </c>
      <c r="M21" s="87" t="str">
        <f>IFERROR(K21*100/M11," ")</f>
        <v xml:space="preserve"> </v>
      </c>
      <c r="N21" s="107"/>
      <c r="O21" s="87" t="str">
        <f t="shared" si="3"/>
        <v xml:space="preserve"> </v>
      </c>
      <c r="P21" s="87" t="str">
        <f>IFERROR(N21*100/P11," ")</f>
        <v xml:space="preserve"> </v>
      </c>
      <c r="Q21" s="108">
        <v>4</v>
      </c>
      <c r="R21" s="89" t="str">
        <f t="shared" si="4"/>
        <v xml:space="preserve"> </v>
      </c>
      <c r="S21" s="89" t="str">
        <f>IFERROR(Q21*100/S11," ")</f>
        <v xml:space="preserve"> </v>
      </c>
      <c r="T21" s="108"/>
      <c r="U21" s="90" t="str">
        <f t="shared" si="5"/>
        <v xml:space="preserve"> </v>
      </c>
      <c r="V21" s="91" t="str">
        <f>IFERROR(T21*100/V11," ")</f>
        <v xml:space="preserve"> </v>
      </c>
      <c r="W21" s="95">
        <f t="shared" si="6"/>
        <v>100</v>
      </c>
      <c r="X21" s="95">
        <f t="shared" si="7"/>
        <v>0</v>
      </c>
      <c r="Y21" s="39">
        <f t="shared" si="8"/>
        <v>1</v>
      </c>
      <c r="Z21" s="52">
        <f t="shared" si="9"/>
        <v>0</v>
      </c>
      <c r="AB21" s="16"/>
    </row>
    <row r="22" spans="3:33" ht="13.5" customHeight="1" x14ac:dyDescent="0.2">
      <c r="C22" s="85" t="s">
        <v>16</v>
      </c>
      <c r="D22" s="86" t="s">
        <v>166</v>
      </c>
      <c r="E22" s="107"/>
      <c r="F22" s="87" t="str">
        <f t="shared" si="0"/>
        <v xml:space="preserve"> </v>
      </c>
      <c r="G22" s="88" t="str">
        <f>IFERROR(E22*100/G11," ")</f>
        <v xml:space="preserve"> </v>
      </c>
      <c r="H22" s="107"/>
      <c r="I22" s="87" t="str">
        <f t="shared" si="1"/>
        <v xml:space="preserve"> </v>
      </c>
      <c r="J22" s="87" t="str">
        <f>IFERROR(H22*100/J11," ")</f>
        <v xml:space="preserve"> </v>
      </c>
      <c r="K22" s="107"/>
      <c r="L22" s="87" t="str">
        <f t="shared" si="2"/>
        <v xml:space="preserve"> </v>
      </c>
      <c r="M22" s="87" t="str">
        <f>IFERROR(K22*100/M11," ")</f>
        <v xml:space="preserve"> </v>
      </c>
      <c r="N22" s="107"/>
      <c r="O22" s="87" t="str">
        <f t="shared" si="3"/>
        <v xml:space="preserve"> </v>
      </c>
      <c r="P22" s="87" t="str">
        <f>IFERROR(N22*100/P11," ")</f>
        <v xml:space="preserve"> </v>
      </c>
      <c r="Q22" s="108">
        <v>1</v>
      </c>
      <c r="R22" s="89" t="str">
        <f t="shared" si="4"/>
        <v xml:space="preserve"> </v>
      </c>
      <c r="S22" s="89" t="str">
        <f>IFERROR(Q22*100/S11," ")</f>
        <v xml:space="preserve"> </v>
      </c>
      <c r="T22" s="108"/>
      <c r="U22" s="90" t="str">
        <f t="shared" si="5"/>
        <v xml:space="preserve"> </v>
      </c>
      <c r="V22" s="91" t="str">
        <f>IFERROR(T22*100/V11," ")</f>
        <v xml:space="preserve"> </v>
      </c>
      <c r="W22" s="92">
        <f t="shared" si="6"/>
        <v>100</v>
      </c>
      <c r="X22" s="92">
        <f t="shared" si="7"/>
        <v>0</v>
      </c>
      <c r="Y22" s="39">
        <f t="shared" si="8"/>
        <v>1</v>
      </c>
      <c r="Z22" s="52">
        <f t="shared" si="9"/>
        <v>0</v>
      </c>
      <c r="AB22" s="17"/>
    </row>
    <row r="23" spans="3:33" ht="13.5" customHeight="1" x14ac:dyDescent="0.2">
      <c r="C23" s="93" t="s">
        <v>17</v>
      </c>
      <c r="D23" s="94" t="s">
        <v>167</v>
      </c>
      <c r="E23" s="107"/>
      <c r="F23" s="87" t="str">
        <f t="shared" si="0"/>
        <v xml:space="preserve"> </v>
      </c>
      <c r="G23" s="88" t="str">
        <f>IFERROR(E23*100/G11," ")</f>
        <v xml:space="preserve"> </v>
      </c>
      <c r="H23" s="107"/>
      <c r="I23" s="87" t="str">
        <f t="shared" si="1"/>
        <v xml:space="preserve"> </v>
      </c>
      <c r="J23" s="87" t="str">
        <f>IFERROR(H23*100/J11," ")</f>
        <v xml:space="preserve"> </v>
      </c>
      <c r="K23" s="107"/>
      <c r="L23" s="87" t="str">
        <f t="shared" si="2"/>
        <v xml:space="preserve"> </v>
      </c>
      <c r="M23" s="87" t="str">
        <f>IFERROR(K23*100/M11," ")</f>
        <v xml:space="preserve"> </v>
      </c>
      <c r="N23" s="107"/>
      <c r="O23" s="87" t="str">
        <f t="shared" si="3"/>
        <v xml:space="preserve"> </v>
      </c>
      <c r="P23" s="87" t="str">
        <f>IFERROR(N23*100/P11," ")</f>
        <v xml:space="preserve"> </v>
      </c>
      <c r="Q23" s="108">
        <v>6</v>
      </c>
      <c r="R23" s="89" t="str">
        <f t="shared" si="4"/>
        <v xml:space="preserve"> </v>
      </c>
      <c r="S23" s="89" t="str">
        <f>IFERROR(Q23*100/S11," ")</f>
        <v xml:space="preserve"> </v>
      </c>
      <c r="T23" s="108"/>
      <c r="U23" s="90" t="str">
        <f t="shared" si="5"/>
        <v xml:space="preserve"> </v>
      </c>
      <c r="V23" s="91" t="str">
        <f>IFERROR(T23*100/V11," ")</f>
        <v xml:space="preserve"> </v>
      </c>
      <c r="W23" s="95">
        <f t="shared" si="6"/>
        <v>100</v>
      </c>
      <c r="X23" s="95">
        <f t="shared" si="7"/>
        <v>0</v>
      </c>
      <c r="Y23" s="39">
        <f t="shared" si="8"/>
        <v>1</v>
      </c>
      <c r="Z23" s="52">
        <f t="shared" si="9"/>
        <v>0</v>
      </c>
      <c r="AB23" s="19" t="s">
        <v>56</v>
      </c>
    </row>
    <row r="24" spans="3:33" ht="13.5" customHeight="1" x14ac:dyDescent="0.2">
      <c r="C24" s="85" t="s">
        <v>13</v>
      </c>
      <c r="D24" s="86" t="s">
        <v>168</v>
      </c>
      <c r="E24" s="107"/>
      <c r="F24" s="87" t="str">
        <f t="shared" si="0"/>
        <v xml:space="preserve"> </v>
      </c>
      <c r="G24" s="88" t="str">
        <f>IFERROR(E24*100/G11," ")</f>
        <v xml:space="preserve"> </v>
      </c>
      <c r="H24" s="107"/>
      <c r="I24" s="87" t="str">
        <f t="shared" si="1"/>
        <v xml:space="preserve"> </v>
      </c>
      <c r="J24" s="87" t="str">
        <f>IFERROR(H24*100/J11," ")</f>
        <v xml:space="preserve"> </v>
      </c>
      <c r="K24" s="107"/>
      <c r="L24" s="87" t="str">
        <f t="shared" si="2"/>
        <v xml:space="preserve"> </v>
      </c>
      <c r="M24" s="87" t="str">
        <f>IFERROR(K24*100/M11," ")</f>
        <v xml:space="preserve"> </v>
      </c>
      <c r="N24" s="107"/>
      <c r="O24" s="87" t="str">
        <f t="shared" si="3"/>
        <v xml:space="preserve"> </v>
      </c>
      <c r="P24" s="87" t="str">
        <f>IFERROR(N24*100/P11," ")</f>
        <v xml:space="preserve"> </v>
      </c>
      <c r="Q24" s="108">
        <v>5</v>
      </c>
      <c r="R24" s="89" t="str">
        <f t="shared" si="4"/>
        <v xml:space="preserve"> </v>
      </c>
      <c r="S24" s="89" t="str">
        <f>IFERROR(Q24*100/S11," ")</f>
        <v xml:space="preserve"> </v>
      </c>
      <c r="T24" s="108"/>
      <c r="U24" s="90" t="str">
        <f t="shared" si="5"/>
        <v xml:space="preserve"> </v>
      </c>
      <c r="V24" s="91" t="str">
        <f>IFERROR(T24*100/V11," ")</f>
        <v xml:space="preserve"> </v>
      </c>
      <c r="W24" s="92">
        <f t="shared" si="6"/>
        <v>100</v>
      </c>
      <c r="X24" s="92">
        <f t="shared" si="7"/>
        <v>0</v>
      </c>
      <c r="Y24" s="39">
        <f t="shared" si="8"/>
        <v>1</v>
      </c>
      <c r="Z24" s="52">
        <f t="shared" si="9"/>
        <v>0</v>
      </c>
      <c r="AB24" s="17"/>
    </row>
    <row r="25" spans="3:33" ht="13.5" customHeight="1" x14ac:dyDescent="0.2">
      <c r="C25" s="93" t="s">
        <v>123</v>
      </c>
      <c r="D25" s="94" t="s">
        <v>169</v>
      </c>
      <c r="E25" s="107"/>
      <c r="F25" s="87" t="str">
        <f t="shared" si="0"/>
        <v xml:space="preserve"> </v>
      </c>
      <c r="G25" s="88" t="str">
        <f>IFERROR(E25*100/G11," ")</f>
        <v xml:space="preserve"> </v>
      </c>
      <c r="H25" s="107"/>
      <c r="I25" s="87" t="str">
        <f t="shared" si="1"/>
        <v xml:space="preserve"> </v>
      </c>
      <c r="J25" s="87" t="str">
        <f>IFERROR(H25*100/J11," ")</f>
        <v xml:space="preserve"> </v>
      </c>
      <c r="K25" s="107"/>
      <c r="L25" s="87" t="str">
        <f t="shared" si="2"/>
        <v xml:space="preserve"> </v>
      </c>
      <c r="M25" s="87" t="str">
        <f>IFERROR(K25*100/M11," ")</f>
        <v xml:space="preserve"> </v>
      </c>
      <c r="N25" s="107"/>
      <c r="O25" s="87" t="str">
        <f t="shared" si="3"/>
        <v xml:space="preserve"> </v>
      </c>
      <c r="P25" s="87" t="str">
        <f>IFERROR(N25*100/P11," ")</f>
        <v xml:space="preserve"> </v>
      </c>
      <c r="Q25" s="108">
        <v>4</v>
      </c>
      <c r="R25" s="89" t="str">
        <f t="shared" si="4"/>
        <v xml:space="preserve"> </v>
      </c>
      <c r="S25" s="89" t="str">
        <f>IFERROR(Q25*100/S11," ")</f>
        <v xml:space="preserve"> </v>
      </c>
      <c r="T25" s="108"/>
      <c r="U25" s="90" t="str">
        <f t="shared" si="5"/>
        <v xml:space="preserve"> </v>
      </c>
      <c r="V25" s="91" t="str">
        <f>IFERROR(T25*100/V11," ")</f>
        <v xml:space="preserve"> </v>
      </c>
      <c r="W25" s="95">
        <f t="shared" si="6"/>
        <v>100</v>
      </c>
      <c r="X25" s="95">
        <f t="shared" si="7"/>
        <v>0</v>
      </c>
      <c r="Y25" s="39">
        <f t="shared" si="8"/>
        <v>1</v>
      </c>
      <c r="Z25" s="52">
        <f t="shared" si="9"/>
        <v>0</v>
      </c>
      <c r="AB25" s="20"/>
    </row>
    <row r="26" spans="3:33" ht="13.5" customHeight="1" x14ac:dyDescent="0.2">
      <c r="C26" s="85" t="s">
        <v>15</v>
      </c>
      <c r="D26" s="86" t="s">
        <v>170</v>
      </c>
      <c r="E26" s="107"/>
      <c r="F26" s="87" t="str">
        <f t="shared" si="0"/>
        <v xml:space="preserve"> </v>
      </c>
      <c r="G26" s="88" t="str">
        <f>IFERROR(E26*100/G11," ")</f>
        <v xml:space="preserve"> </v>
      </c>
      <c r="H26" s="107"/>
      <c r="I26" s="87" t="str">
        <f t="shared" si="1"/>
        <v xml:space="preserve"> </v>
      </c>
      <c r="J26" s="87" t="str">
        <f>IFERROR(H26*100/J11," ")</f>
        <v xml:space="preserve"> </v>
      </c>
      <c r="K26" s="107"/>
      <c r="L26" s="87" t="str">
        <f t="shared" si="2"/>
        <v xml:space="preserve"> </v>
      </c>
      <c r="M26" s="87" t="str">
        <f>IFERROR(K26*100/M11," ")</f>
        <v xml:space="preserve"> </v>
      </c>
      <c r="N26" s="107"/>
      <c r="O26" s="87" t="str">
        <f t="shared" si="3"/>
        <v xml:space="preserve"> </v>
      </c>
      <c r="P26" s="87" t="str">
        <f>IFERROR(N26*100/P11," ")</f>
        <v xml:space="preserve"> </v>
      </c>
      <c r="Q26" s="108">
        <v>2</v>
      </c>
      <c r="R26" s="89" t="str">
        <f t="shared" si="4"/>
        <v xml:space="preserve"> </v>
      </c>
      <c r="S26" s="89" t="str">
        <f>IFERROR(Q26*100/S11," ")</f>
        <v xml:space="preserve"> </v>
      </c>
      <c r="T26" s="108"/>
      <c r="U26" s="90" t="str">
        <f t="shared" si="5"/>
        <v xml:space="preserve"> </v>
      </c>
      <c r="V26" s="91" t="str">
        <f>IFERROR(T26*100/V11," ")</f>
        <v xml:space="preserve"> </v>
      </c>
      <c r="W26" s="92">
        <f t="shared" si="6"/>
        <v>100</v>
      </c>
      <c r="X26" s="92">
        <f t="shared" si="7"/>
        <v>0</v>
      </c>
      <c r="Y26" s="39">
        <f t="shared" si="8"/>
        <v>1</v>
      </c>
      <c r="Z26" s="52">
        <f t="shared" si="9"/>
        <v>0</v>
      </c>
    </row>
    <row r="27" spans="3:33" ht="13.5" customHeight="1" x14ac:dyDescent="0.2">
      <c r="C27" s="93" t="s">
        <v>16</v>
      </c>
      <c r="D27" s="94" t="s">
        <v>171</v>
      </c>
      <c r="E27" s="107"/>
      <c r="F27" s="87" t="str">
        <f t="shared" si="0"/>
        <v xml:space="preserve"> </v>
      </c>
      <c r="G27" s="88" t="str">
        <f>IFERROR(E27*100/G11," ")</f>
        <v xml:space="preserve"> </v>
      </c>
      <c r="H27" s="107"/>
      <c r="I27" s="87" t="str">
        <f t="shared" si="1"/>
        <v xml:space="preserve"> </v>
      </c>
      <c r="J27" s="87" t="str">
        <f>IFERROR(H27*100/J11," ")</f>
        <v xml:space="preserve"> </v>
      </c>
      <c r="K27" s="107"/>
      <c r="L27" s="87" t="str">
        <f t="shared" si="2"/>
        <v xml:space="preserve"> </v>
      </c>
      <c r="M27" s="87" t="str">
        <f>IFERROR(K27*100/M11," ")</f>
        <v xml:space="preserve"> </v>
      </c>
      <c r="N27" s="107"/>
      <c r="O27" s="87" t="str">
        <f t="shared" si="3"/>
        <v xml:space="preserve"> </v>
      </c>
      <c r="P27" s="87" t="str">
        <f>IFERROR(N27*100/P11," ")</f>
        <v xml:space="preserve"> </v>
      </c>
      <c r="Q27" s="108">
        <v>3</v>
      </c>
      <c r="R27" s="89" t="str">
        <f t="shared" si="4"/>
        <v xml:space="preserve"> </v>
      </c>
      <c r="S27" s="89" t="str">
        <f>IFERROR(Q27*100/S11," ")</f>
        <v xml:space="preserve"> </v>
      </c>
      <c r="T27" s="108"/>
      <c r="U27" s="90" t="str">
        <f t="shared" si="5"/>
        <v xml:space="preserve"> </v>
      </c>
      <c r="V27" s="91" t="str">
        <f>IFERROR(T27*100/V11," ")</f>
        <v xml:space="preserve"> </v>
      </c>
      <c r="W27" s="95">
        <f t="shared" si="6"/>
        <v>100</v>
      </c>
      <c r="X27" s="95">
        <f t="shared" si="7"/>
        <v>0</v>
      </c>
      <c r="Y27" s="39">
        <f t="shared" si="8"/>
        <v>1</v>
      </c>
      <c r="Z27" s="52">
        <f t="shared" si="9"/>
        <v>0</v>
      </c>
      <c r="AB27" s="9" t="str">
        <f>E10</f>
        <v xml:space="preserve">الصف / </v>
      </c>
      <c r="AC27" s="9" t="str">
        <f>H10</f>
        <v xml:space="preserve">الصف / </v>
      </c>
      <c r="AD27" s="9" t="str">
        <f>K10</f>
        <v xml:space="preserve">الصف / </v>
      </c>
      <c r="AE27" s="9" t="str">
        <f>N10</f>
        <v xml:space="preserve">الصف / </v>
      </c>
      <c r="AF27" s="9" t="str">
        <f>Q10</f>
        <v xml:space="preserve">الصف / </v>
      </c>
      <c r="AG27" s="9" t="str">
        <f>T10</f>
        <v xml:space="preserve">الصف / </v>
      </c>
    </row>
    <row r="28" spans="3:33" ht="13.5" customHeight="1" x14ac:dyDescent="0.2">
      <c r="C28" s="85" t="s">
        <v>17</v>
      </c>
      <c r="D28" s="86" t="s">
        <v>172</v>
      </c>
      <c r="E28" s="107"/>
      <c r="F28" s="87" t="str">
        <f t="shared" si="0"/>
        <v xml:space="preserve"> </v>
      </c>
      <c r="G28" s="88" t="str">
        <f>IFERROR(E28*100/G11," ")</f>
        <v xml:space="preserve"> </v>
      </c>
      <c r="H28" s="107"/>
      <c r="I28" s="87" t="str">
        <f t="shared" si="1"/>
        <v xml:space="preserve"> </v>
      </c>
      <c r="J28" s="87" t="str">
        <f>IFERROR(H28*100/J11," ")</f>
        <v xml:space="preserve"> </v>
      </c>
      <c r="K28" s="107"/>
      <c r="L28" s="87" t="str">
        <f t="shared" si="2"/>
        <v xml:space="preserve"> </v>
      </c>
      <c r="M28" s="87" t="str">
        <f>IFERROR(K28*100/M11," ")</f>
        <v xml:space="preserve"> </v>
      </c>
      <c r="N28" s="107"/>
      <c r="O28" s="87" t="str">
        <f t="shared" si="3"/>
        <v xml:space="preserve"> </v>
      </c>
      <c r="P28" s="87" t="str">
        <f>IFERROR(N28*100/P11," ")</f>
        <v xml:space="preserve"> </v>
      </c>
      <c r="Q28" s="108">
        <v>4</v>
      </c>
      <c r="R28" s="89" t="str">
        <f t="shared" si="4"/>
        <v xml:space="preserve"> </v>
      </c>
      <c r="S28" s="89" t="str">
        <f>IFERROR(Q28*100/S11," ")</f>
        <v xml:space="preserve"> </v>
      </c>
      <c r="T28" s="108"/>
      <c r="U28" s="90" t="str">
        <f t="shared" si="5"/>
        <v xml:space="preserve"> </v>
      </c>
      <c r="V28" s="91" t="str">
        <f>IFERROR(T28*100/V11," ")</f>
        <v xml:space="preserve"> </v>
      </c>
      <c r="W28" s="92">
        <f t="shared" si="6"/>
        <v>100</v>
      </c>
      <c r="X28" s="92">
        <f t="shared" si="7"/>
        <v>0</v>
      </c>
      <c r="Y28" s="39">
        <f t="shared" si="8"/>
        <v>1</v>
      </c>
      <c r="Z28" s="52">
        <f t="shared" si="9"/>
        <v>0</v>
      </c>
      <c r="AA28" s="21" t="s">
        <v>57</v>
      </c>
      <c r="AB28" s="11">
        <f>G11</f>
        <v>0</v>
      </c>
      <c r="AC28" s="11">
        <f>J11</f>
        <v>0</v>
      </c>
      <c r="AD28" s="11">
        <f>M11</f>
        <v>0</v>
      </c>
      <c r="AE28" s="11">
        <f>P11</f>
        <v>0</v>
      </c>
      <c r="AF28" s="11">
        <f>S11</f>
        <v>0</v>
      </c>
      <c r="AG28" s="11">
        <f>V11</f>
        <v>0</v>
      </c>
    </row>
    <row r="29" spans="3:33" ht="13.5" customHeight="1" x14ac:dyDescent="0.2">
      <c r="C29" s="85"/>
      <c r="D29" s="86"/>
      <c r="E29" s="96"/>
      <c r="F29" s="87"/>
      <c r="G29" s="88"/>
      <c r="H29" s="96"/>
      <c r="I29" s="87"/>
      <c r="J29" s="87"/>
      <c r="K29" s="96"/>
      <c r="L29" s="87"/>
      <c r="M29" s="87"/>
      <c r="N29" s="96"/>
      <c r="O29" s="87"/>
      <c r="P29" s="87"/>
      <c r="Q29" s="97"/>
      <c r="R29" s="89"/>
      <c r="S29" s="89"/>
      <c r="T29" s="97"/>
      <c r="U29" s="90"/>
      <c r="V29" s="91"/>
      <c r="W29" s="90"/>
      <c r="X29" s="90"/>
      <c r="Y29" s="39">
        <f t="shared" si="8"/>
        <v>0</v>
      </c>
      <c r="Z29" s="52">
        <f t="shared" si="9"/>
        <v>0</v>
      </c>
      <c r="AA29" s="21" t="s">
        <v>24</v>
      </c>
      <c r="AB29" s="9">
        <f>SUM(E14:E33)</f>
        <v>0</v>
      </c>
      <c r="AC29" s="9">
        <f>SUM(H14:H33)</f>
        <v>0</v>
      </c>
      <c r="AD29" s="9">
        <f>SUM(K14:K33)</f>
        <v>0</v>
      </c>
      <c r="AE29" s="11">
        <f>SUM(N14:N33)</f>
        <v>0</v>
      </c>
      <c r="AF29" s="11">
        <f>SUM(Q14:Q33)</f>
        <v>47</v>
      </c>
      <c r="AG29" s="11">
        <f>SUM(T14:T33)</f>
        <v>0</v>
      </c>
    </row>
    <row r="30" spans="3:33" ht="13.5" customHeight="1" x14ac:dyDescent="0.2">
      <c r="C30" s="85"/>
      <c r="D30" s="86"/>
      <c r="E30" s="96"/>
      <c r="F30" s="87"/>
      <c r="G30" s="88"/>
      <c r="H30" s="96"/>
      <c r="I30" s="87"/>
      <c r="J30" s="87"/>
      <c r="K30" s="96"/>
      <c r="L30" s="87"/>
      <c r="M30" s="87"/>
      <c r="N30" s="96"/>
      <c r="O30" s="87"/>
      <c r="P30" s="87"/>
      <c r="Q30" s="97"/>
      <c r="R30" s="89"/>
      <c r="S30" s="89"/>
      <c r="T30" s="97"/>
      <c r="U30" s="90"/>
      <c r="V30" s="91"/>
      <c r="W30" s="90"/>
      <c r="X30" s="90"/>
      <c r="Y30" s="39">
        <f t="shared" si="8"/>
        <v>0</v>
      </c>
      <c r="Z30" s="52">
        <f t="shared" si="9"/>
        <v>0</v>
      </c>
      <c r="AA30" s="21" t="s">
        <v>58</v>
      </c>
      <c r="AB30" s="9">
        <f>COUNT(E14:E33)</f>
        <v>0</v>
      </c>
      <c r="AC30" s="9">
        <f>COUNT(H14:H33)</f>
        <v>0</v>
      </c>
      <c r="AD30" s="9">
        <f>COUNT(K14:K33)</f>
        <v>0</v>
      </c>
      <c r="AE30" s="9">
        <f>COUNT(N14:N33)</f>
        <v>0</v>
      </c>
      <c r="AF30" s="9">
        <f>COUNT(Q14:Q33)</f>
        <v>15</v>
      </c>
      <c r="AG30" s="9">
        <f>COUNT(T14:T33)</f>
        <v>0</v>
      </c>
    </row>
    <row r="31" spans="3:33" ht="13.5" customHeight="1" x14ac:dyDescent="0.2">
      <c r="C31" s="85"/>
      <c r="D31" s="86"/>
      <c r="E31" s="96"/>
      <c r="F31" s="87"/>
      <c r="G31" s="88"/>
      <c r="H31" s="96"/>
      <c r="I31" s="87"/>
      <c r="J31" s="87"/>
      <c r="K31" s="96"/>
      <c r="L31" s="87"/>
      <c r="M31" s="87"/>
      <c r="N31" s="96"/>
      <c r="O31" s="87"/>
      <c r="P31" s="87"/>
      <c r="Q31" s="97"/>
      <c r="R31" s="89"/>
      <c r="S31" s="89"/>
      <c r="T31" s="97"/>
      <c r="U31" s="90"/>
      <c r="V31" s="91"/>
      <c r="W31" s="90"/>
      <c r="X31" s="90"/>
      <c r="Y31" s="39">
        <f t="shared" si="8"/>
        <v>0</v>
      </c>
      <c r="Z31" s="52">
        <f t="shared" si="9"/>
        <v>0</v>
      </c>
      <c r="AA31" s="21" t="s">
        <v>59</v>
      </c>
      <c r="AB31" s="10">
        <f t="shared" ref="AB31:AG31" si="10">AB28*AB30</f>
        <v>0</v>
      </c>
      <c r="AC31" s="10">
        <f t="shared" si="10"/>
        <v>0</v>
      </c>
      <c r="AD31" s="10">
        <f t="shared" si="10"/>
        <v>0</v>
      </c>
      <c r="AE31" s="10">
        <f t="shared" si="10"/>
        <v>0</v>
      </c>
      <c r="AF31" s="10">
        <f t="shared" si="10"/>
        <v>0</v>
      </c>
      <c r="AG31" s="10">
        <f t="shared" si="10"/>
        <v>0</v>
      </c>
    </row>
    <row r="32" spans="3:33" ht="13.5" customHeight="1" x14ac:dyDescent="0.2">
      <c r="C32" s="85"/>
      <c r="D32" s="86"/>
      <c r="E32" s="96"/>
      <c r="F32" s="87"/>
      <c r="G32" s="88"/>
      <c r="H32" s="96"/>
      <c r="I32" s="87"/>
      <c r="J32" s="87"/>
      <c r="K32" s="96"/>
      <c r="L32" s="87"/>
      <c r="M32" s="87"/>
      <c r="N32" s="96"/>
      <c r="O32" s="87"/>
      <c r="P32" s="87"/>
      <c r="Q32" s="97"/>
      <c r="R32" s="89"/>
      <c r="S32" s="89"/>
      <c r="T32" s="97"/>
      <c r="U32" s="90"/>
      <c r="V32" s="91"/>
      <c r="W32" s="90"/>
      <c r="X32" s="90"/>
      <c r="Y32" s="39">
        <f t="shared" si="8"/>
        <v>0</v>
      </c>
      <c r="Z32" s="52">
        <f t="shared" si="9"/>
        <v>0</v>
      </c>
      <c r="AA32" s="21"/>
      <c r="AB32" s="10"/>
      <c r="AC32" s="10"/>
      <c r="AD32" s="10"/>
      <c r="AE32" s="10"/>
      <c r="AF32" s="10"/>
      <c r="AG32" s="10"/>
    </row>
    <row r="33" spans="3:33" ht="12" customHeight="1" x14ac:dyDescent="0.2">
      <c r="C33" s="85"/>
      <c r="D33" s="86"/>
      <c r="E33" s="96"/>
      <c r="F33" s="87"/>
      <c r="G33" s="88"/>
      <c r="H33" s="96"/>
      <c r="I33" s="87"/>
      <c r="J33" s="87"/>
      <c r="K33" s="96"/>
      <c r="L33" s="87"/>
      <c r="M33" s="87"/>
      <c r="N33" s="98"/>
      <c r="O33" s="87"/>
      <c r="P33" s="87"/>
      <c r="Q33" s="99"/>
      <c r="R33" s="89"/>
      <c r="S33" s="89"/>
      <c r="T33" s="99"/>
      <c r="U33" s="90"/>
      <c r="V33" s="91"/>
      <c r="W33" s="90"/>
      <c r="X33" s="90"/>
      <c r="Y33" s="52"/>
      <c r="Z33" s="52">
        <f t="shared" si="9"/>
        <v>0</v>
      </c>
      <c r="AA33" s="21" t="s">
        <v>55</v>
      </c>
      <c r="AB33" s="47" t="e">
        <f t="shared" ref="AB33:AG33" si="11">AB29*100/AB31</f>
        <v>#DIV/0!</v>
      </c>
      <c r="AC33" s="47" t="e">
        <f t="shared" si="11"/>
        <v>#DIV/0!</v>
      </c>
      <c r="AD33" s="47" t="e">
        <f t="shared" si="11"/>
        <v>#DIV/0!</v>
      </c>
      <c r="AE33" s="47" t="e">
        <f t="shared" si="11"/>
        <v>#DIV/0!</v>
      </c>
      <c r="AF33" s="47" t="e">
        <f t="shared" si="11"/>
        <v>#DIV/0!</v>
      </c>
      <c r="AG33" s="47" t="e">
        <f t="shared" si="11"/>
        <v>#DIV/0!</v>
      </c>
    </row>
    <row r="34" spans="3:33" ht="12" customHeight="1" x14ac:dyDescent="0.2">
      <c r="C34" s="171" t="str">
        <f>AB23&amp;AB14</f>
        <v>عدد الأيام المستهدفة / 0</v>
      </c>
      <c r="D34" s="172"/>
      <c r="E34" s="179" t="str">
        <f>E10</f>
        <v xml:space="preserve">الصف / </v>
      </c>
      <c r="F34" s="179"/>
      <c r="G34" s="180"/>
      <c r="H34" s="183" t="str">
        <f>H10</f>
        <v xml:space="preserve">الصف / </v>
      </c>
      <c r="I34" s="179"/>
      <c r="J34" s="180"/>
      <c r="K34" s="183" t="str">
        <f>K10</f>
        <v xml:space="preserve">الصف / </v>
      </c>
      <c r="L34" s="179"/>
      <c r="M34" s="180"/>
      <c r="N34" s="183" t="str">
        <f>N10</f>
        <v xml:space="preserve">الصف / </v>
      </c>
      <c r="O34" s="179"/>
      <c r="P34" s="180"/>
      <c r="Q34" s="183" t="str">
        <f>Q10</f>
        <v xml:space="preserve">الصف / </v>
      </c>
      <c r="R34" s="179"/>
      <c r="S34" s="180"/>
      <c r="T34" s="183" t="str">
        <f>T10</f>
        <v xml:space="preserve">الصف / </v>
      </c>
      <c r="U34" s="179"/>
      <c r="V34" s="219"/>
      <c r="W34" s="240" t="s">
        <v>79</v>
      </c>
      <c r="X34" s="241"/>
      <c r="Y34" s="37"/>
      <c r="Z34" s="37"/>
      <c r="AB34" s="48"/>
    </row>
    <row r="35" spans="3:33" ht="12" customHeight="1" x14ac:dyDescent="0.2">
      <c r="C35" s="173"/>
      <c r="D35" s="174"/>
      <c r="E35" s="181"/>
      <c r="F35" s="181"/>
      <c r="G35" s="182"/>
      <c r="H35" s="184"/>
      <c r="I35" s="181"/>
      <c r="J35" s="182"/>
      <c r="K35" s="184"/>
      <c r="L35" s="181"/>
      <c r="M35" s="182"/>
      <c r="N35" s="184"/>
      <c r="O35" s="181"/>
      <c r="P35" s="182"/>
      <c r="Q35" s="184"/>
      <c r="R35" s="181"/>
      <c r="S35" s="182"/>
      <c r="T35" s="184"/>
      <c r="U35" s="181"/>
      <c r="V35" s="181"/>
      <c r="W35" s="242"/>
      <c r="X35" s="243"/>
      <c r="Y35" s="37"/>
      <c r="Z35" s="37"/>
    </row>
    <row r="36" spans="3:33" ht="12" customHeight="1" x14ac:dyDescent="0.2">
      <c r="C36" s="202" t="s">
        <v>60</v>
      </c>
      <c r="D36" s="203"/>
      <c r="E36" s="100" t="s">
        <v>34</v>
      </c>
      <c r="F36" s="186" t="s">
        <v>22</v>
      </c>
      <c r="G36" s="187"/>
      <c r="H36" s="101" t="s">
        <v>34</v>
      </c>
      <c r="I36" s="185" t="s">
        <v>22</v>
      </c>
      <c r="J36" s="188"/>
      <c r="K36" s="101" t="s">
        <v>34</v>
      </c>
      <c r="L36" s="185" t="s">
        <v>22</v>
      </c>
      <c r="M36" s="188"/>
      <c r="N36" s="101" t="s">
        <v>34</v>
      </c>
      <c r="O36" s="185" t="s">
        <v>22</v>
      </c>
      <c r="P36" s="188"/>
      <c r="Q36" s="101" t="s">
        <v>34</v>
      </c>
      <c r="R36" s="185" t="s">
        <v>22</v>
      </c>
      <c r="S36" s="188"/>
      <c r="T36" s="101" t="s">
        <v>34</v>
      </c>
      <c r="U36" s="185" t="s">
        <v>22</v>
      </c>
      <c r="V36" s="185"/>
      <c r="W36" s="244"/>
      <c r="X36" s="245"/>
      <c r="Y36" s="43"/>
      <c r="Z36" s="43"/>
      <c r="AA36" s="5">
        <f>H9*13</f>
        <v>0</v>
      </c>
    </row>
    <row r="37" spans="3:33" ht="12.95" customHeight="1" x14ac:dyDescent="0.2">
      <c r="C37" s="204"/>
      <c r="D37" s="203"/>
      <c r="E37" s="102" t="s">
        <v>24</v>
      </c>
      <c r="F37" s="175" t="s">
        <v>23</v>
      </c>
      <c r="G37" s="176" t="s">
        <v>24</v>
      </c>
      <c r="H37" s="103" t="s">
        <v>24</v>
      </c>
      <c r="I37" s="163" t="s">
        <v>23</v>
      </c>
      <c r="J37" s="177" t="s">
        <v>24</v>
      </c>
      <c r="K37" s="104" t="s">
        <v>24</v>
      </c>
      <c r="L37" s="163" t="s">
        <v>23</v>
      </c>
      <c r="M37" s="177" t="s">
        <v>24</v>
      </c>
      <c r="N37" s="104" t="s">
        <v>24</v>
      </c>
      <c r="O37" s="163" t="s">
        <v>23</v>
      </c>
      <c r="P37" s="177" t="s">
        <v>24</v>
      </c>
      <c r="Q37" s="104" t="s">
        <v>24</v>
      </c>
      <c r="R37" s="163" t="s">
        <v>23</v>
      </c>
      <c r="S37" s="177" t="s">
        <v>24</v>
      </c>
      <c r="T37" s="104" t="s">
        <v>24</v>
      </c>
      <c r="U37" s="163" t="s">
        <v>23</v>
      </c>
      <c r="V37" s="165" t="s">
        <v>24</v>
      </c>
      <c r="W37" s="246" t="s">
        <v>80</v>
      </c>
      <c r="X37" s="238"/>
      <c r="Y37" s="44"/>
      <c r="Z37" s="44"/>
    </row>
    <row r="38" spans="3:33" ht="12.95" customHeight="1" x14ac:dyDescent="0.2">
      <c r="C38" s="105" t="s">
        <v>23</v>
      </c>
      <c r="D38" s="106" t="s">
        <v>24</v>
      </c>
      <c r="E38" s="196">
        <f>SUM(E14:E33)</f>
        <v>0</v>
      </c>
      <c r="F38" s="175"/>
      <c r="G38" s="176"/>
      <c r="H38" s="199">
        <f>SUM(H14:H33)</f>
        <v>0</v>
      </c>
      <c r="I38" s="164"/>
      <c r="J38" s="178"/>
      <c r="K38" s="160">
        <f>SUM(K14:K33)</f>
        <v>0</v>
      </c>
      <c r="L38" s="164"/>
      <c r="M38" s="178"/>
      <c r="N38" s="160">
        <f>SUM(N14:N33)</f>
        <v>0</v>
      </c>
      <c r="O38" s="164"/>
      <c r="P38" s="178"/>
      <c r="Q38" s="160">
        <f>SUM(Q14:Q33)</f>
        <v>47</v>
      </c>
      <c r="R38" s="164"/>
      <c r="S38" s="178"/>
      <c r="T38" s="160">
        <f>SUM(T14:T33)</f>
        <v>0</v>
      </c>
      <c r="U38" s="164"/>
      <c r="V38" s="166"/>
      <c r="W38" s="237" t="str">
        <f>C39</f>
        <v xml:space="preserve"> </v>
      </c>
      <c r="X38" s="238"/>
      <c r="Y38" s="44"/>
      <c r="Z38" s="44"/>
      <c r="AA38" s="5">
        <v>100</v>
      </c>
    </row>
    <row r="39" spans="3:33" ht="12.95" customHeight="1" x14ac:dyDescent="0.2">
      <c r="C39" s="190" t="str">
        <f>IFERROR(100-D39," ")</f>
        <v xml:space="preserve"> </v>
      </c>
      <c r="D39" s="192" t="str">
        <f>IFERROR(AB20," ")</f>
        <v xml:space="preserve"> </v>
      </c>
      <c r="E39" s="197"/>
      <c r="F39" s="194" t="str">
        <f>IFERROR(100-G39," ")</f>
        <v xml:space="preserve"> </v>
      </c>
      <c r="G39" s="194" t="str">
        <f>IFERROR(AB33," ")</f>
        <v xml:space="preserve"> </v>
      </c>
      <c r="H39" s="200"/>
      <c r="I39" s="167" t="str">
        <f>IFERROR(100-J39," ")</f>
        <v xml:space="preserve"> </v>
      </c>
      <c r="J39" s="167" t="str">
        <f>IFERROR(AC33," ")</f>
        <v xml:space="preserve"> </v>
      </c>
      <c r="K39" s="161"/>
      <c r="L39" s="167" t="str">
        <f>IFERROR(100-M39," ")</f>
        <v xml:space="preserve"> </v>
      </c>
      <c r="M39" s="167" t="str">
        <f>IFERROR(AD33," ")</f>
        <v xml:space="preserve"> </v>
      </c>
      <c r="N39" s="161"/>
      <c r="O39" s="167" t="str">
        <f>IFERROR(100-P39," ")</f>
        <v xml:space="preserve"> </v>
      </c>
      <c r="P39" s="167" t="str">
        <f>IFERROR(AE33," ")</f>
        <v xml:space="preserve"> </v>
      </c>
      <c r="Q39" s="161"/>
      <c r="R39" s="167" t="str">
        <f>IFERROR(100-S39," ")</f>
        <v xml:space="preserve"> </v>
      </c>
      <c r="S39" s="167" t="str">
        <f>IFERROR(AF33," ")</f>
        <v xml:space="preserve"> </v>
      </c>
      <c r="T39" s="161"/>
      <c r="U39" s="167" t="str">
        <f>IFERROR(100-V39," ")</f>
        <v xml:space="preserve"> </v>
      </c>
      <c r="V39" s="169" t="str">
        <f>IFERROR(AG33," ")</f>
        <v xml:space="preserve"> </v>
      </c>
      <c r="W39" s="246" t="s">
        <v>81</v>
      </c>
      <c r="X39" s="238"/>
      <c r="Y39" s="45"/>
      <c r="Z39" s="45"/>
      <c r="AA39" s="5">
        <v>100</v>
      </c>
    </row>
    <row r="40" spans="3:33" ht="12.95" customHeight="1" x14ac:dyDescent="0.2">
      <c r="C40" s="191"/>
      <c r="D40" s="193"/>
      <c r="E40" s="198"/>
      <c r="F40" s="195"/>
      <c r="G40" s="195"/>
      <c r="H40" s="201"/>
      <c r="I40" s="168"/>
      <c r="J40" s="162"/>
      <c r="K40" s="162"/>
      <c r="L40" s="168"/>
      <c r="M40" s="162"/>
      <c r="N40" s="162"/>
      <c r="O40" s="168"/>
      <c r="P40" s="162"/>
      <c r="Q40" s="162"/>
      <c r="R40" s="168"/>
      <c r="S40" s="162"/>
      <c r="T40" s="162"/>
      <c r="U40" s="168"/>
      <c r="V40" s="170"/>
      <c r="W40" s="237" t="str">
        <f>D39</f>
        <v xml:space="preserve"> </v>
      </c>
      <c r="X40" s="238"/>
      <c r="Y40" s="44"/>
      <c r="Z40" s="44"/>
      <c r="AA40" s="5">
        <v>100</v>
      </c>
    </row>
    <row r="41" spans="3:33" ht="16.5" customHeight="1" x14ac:dyDescent="0.2">
      <c r="C41" s="70"/>
      <c r="D41" s="70"/>
      <c r="E41" s="189" t="str">
        <f>القائمة!B15</f>
        <v>مسؤول الغياب</v>
      </c>
      <c r="F41" s="189"/>
      <c r="G41" s="189"/>
      <c r="H41" s="189"/>
      <c r="I41" s="189"/>
      <c r="J41" s="189"/>
      <c r="K41" s="70"/>
      <c r="L41" s="70"/>
      <c r="M41" s="70"/>
      <c r="N41" s="70"/>
      <c r="O41" s="70"/>
      <c r="P41" s="189" t="str">
        <f>القائمة!B16</f>
        <v>مدير المدرسة</v>
      </c>
      <c r="Q41" s="189"/>
      <c r="R41" s="189"/>
      <c r="S41" s="189"/>
      <c r="T41" s="189"/>
      <c r="U41" s="70"/>
      <c r="V41" s="70"/>
      <c r="W41" s="70"/>
      <c r="X41" s="70"/>
      <c r="Y41" s="46"/>
      <c r="Z41" s="46"/>
    </row>
    <row r="42" spans="3:33" ht="13.5" customHeight="1" x14ac:dyDescent="0.2">
      <c r="C42" s="70"/>
      <c r="D42" s="70"/>
      <c r="E42" s="189" t="str">
        <f>القائمة!C15</f>
        <v>أ. سفيان بن عيد الصاعدي</v>
      </c>
      <c r="F42" s="189"/>
      <c r="G42" s="189"/>
      <c r="H42" s="189"/>
      <c r="I42" s="189"/>
      <c r="J42" s="189"/>
      <c r="K42" s="70"/>
      <c r="L42" s="70"/>
      <c r="M42" s="70"/>
      <c r="N42" s="70"/>
      <c r="O42" s="70"/>
      <c r="P42" s="189" t="str">
        <f>القائمة!C16</f>
        <v>قناة التليجرام / سفيان الصاعدي</v>
      </c>
      <c r="Q42" s="189"/>
      <c r="R42" s="189"/>
      <c r="S42" s="189"/>
      <c r="T42" s="189"/>
      <c r="U42" s="70"/>
      <c r="V42" s="70"/>
      <c r="W42" s="70"/>
      <c r="X42" s="70"/>
      <c r="Y42" s="46"/>
      <c r="Z42" s="46"/>
    </row>
  </sheetData>
  <sheetProtection algorithmName="SHA-512" hashValue="8L5DITqB2VwFCujhyhEULo+aYypv1yNmPMjN+Us5LwkV7wJQKMZz+r2dSSopHfHZU6yP13bHNXwwf+AEC7bDsg==" saltValue="QJiBq+RfJp2gbEe/YOcpcA==" spinCount="100000" sheet="1" scenarios="1" selectLockedCells="1"/>
  <mergeCells count="98">
    <mergeCell ref="E3:U3"/>
    <mergeCell ref="E4:U4"/>
    <mergeCell ref="E5:U5"/>
    <mergeCell ref="J6:Q6"/>
    <mergeCell ref="E7:U8"/>
    <mergeCell ref="P9:Q9"/>
    <mergeCell ref="R9:S9"/>
    <mergeCell ref="T9:U9"/>
    <mergeCell ref="E10:G10"/>
    <mergeCell ref="H10:J10"/>
    <mergeCell ref="K10:M10"/>
    <mergeCell ref="N10:P10"/>
    <mergeCell ref="Q10:S10"/>
    <mergeCell ref="T10:V10"/>
    <mergeCell ref="D9:G9"/>
    <mergeCell ref="H9:I9"/>
    <mergeCell ref="J9:K9"/>
    <mergeCell ref="L9:M9"/>
    <mergeCell ref="N9:O9"/>
    <mergeCell ref="C10:D10"/>
    <mergeCell ref="N34:P35"/>
    <mergeCell ref="T12:T13"/>
    <mergeCell ref="W10:X10"/>
    <mergeCell ref="E11:F11"/>
    <mergeCell ref="H11:I11"/>
    <mergeCell ref="K11:L11"/>
    <mergeCell ref="N11:O11"/>
    <mergeCell ref="Q11:R11"/>
    <mergeCell ref="T11:U11"/>
    <mergeCell ref="W11:X11"/>
    <mergeCell ref="F12:G12"/>
    <mergeCell ref="H12:H13"/>
    <mergeCell ref="I12:J12"/>
    <mergeCell ref="K12:K13"/>
    <mergeCell ref="L12:M12"/>
    <mergeCell ref="W12:X12"/>
    <mergeCell ref="Q34:S35"/>
    <mergeCell ref="T34:V35"/>
    <mergeCell ref="W34:X36"/>
    <mergeCell ref="C36:D37"/>
    <mergeCell ref="N12:N13"/>
    <mergeCell ref="O12:P12"/>
    <mergeCell ref="Q12:Q13"/>
    <mergeCell ref="R12:S12"/>
    <mergeCell ref="U12:V12"/>
    <mergeCell ref="E12:E13"/>
    <mergeCell ref="V37:V38"/>
    <mergeCell ref="U36:V36"/>
    <mergeCell ref="C34:D35"/>
    <mergeCell ref="E34:G35"/>
    <mergeCell ref="H34:J35"/>
    <mergeCell ref="K34:M35"/>
    <mergeCell ref="E41:J41"/>
    <mergeCell ref="P41:T41"/>
    <mergeCell ref="M37:M38"/>
    <mergeCell ref="F36:G36"/>
    <mergeCell ref="I36:J36"/>
    <mergeCell ref="L36:M36"/>
    <mergeCell ref="O36:P36"/>
    <mergeCell ref="F37:F38"/>
    <mergeCell ref="G37:G38"/>
    <mergeCell ref="I37:I38"/>
    <mergeCell ref="J37:J38"/>
    <mergeCell ref="L37:L38"/>
    <mergeCell ref="P37:P38"/>
    <mergeCell ref="R36:S36"/>
    <mergeCell ref="E42:J42"/>
    <mergeCell ref="P42:T42"/>
    <mergeCell ref="O39:O40"/>
    <mergeCell ref="P39:P40"/>
    <mergeCell ref="R39:R40"/>
    <mergeCell ref="S39:S40"/>
    <mergeCell ref="J39:J40"/>
    <mergeCell ref="F39:F40"/>
    <mergeCell ref="G39:G40"/>
    <mergeCell ref="I39:I40"/>
    <mergeCell ref="E38:E40"/>
    <mergeCell ref="H38:H40"/>
    <mergeCell ref="K38:K40"/>
    <mergeCell ref="N38:N40"/>
    <mergeCell ref="R37:R38"/>
    <mergeCell ref="S37:S38"/>
    <mergeCell ref="C11:D11"/>
    <mergeCell ref="C12:D12"/>
    <mergeCell ref="W39:X39"/>
    <mergeCell ref="W40:X40"/>
    <mergeCell ref="U39:U40"/>
    <mergeCell ref="V39:V40"/>
    <mergeCell ref="C39:C40"/>
    <mergeCell ref="D39:D40"/>
    <mergeCell ref="W37:X37"/>
    <mergeCell ref="Q38:Q40"/>
    <mergeCell ref="T38:T40"/>
    <mergeCell ref="W38:X38"/>
    <mergeCell ref="L39:L40"/>
    <mergeCell ref="M39:M40"/>
    <mergeCell ref="O37:O38"/>
    <mergeCell ref="U37:U38"/>
  </mergeCells>
  <phoneticPr fontId="6" type="noConversion"/>
  <conditionalFormatting sqref="W38:X38 AA39">
    <cfRule type="dataBar" priority="3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{5A33D4F9-9E6C-459E-BB25-F153F470C341}</x14:id>
        </ext>
      </extLst>
    </cfRule>
  </conditionalFormatting>
  <conditionalFormatting sqref="W40:X40 AA40">
    <cfRule type="dataBar" priority="2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{CB417A41-C1A8-4529-9A5F-652718E74B74}</x14:id>
        </ext>
      </extLst>
    </cfRule>
  </conditionalFormatting>
  <conditionalFormatting sqref="AA39:AA40">
    <cfRule type="dataBar" priority="1">
      <dataBar>
        <cfvo type="min"/>
        <cfvo type="max"/>
        <color theme="0"/>
      </dataBar>
      <extLst>
        <ext xmlns:x14="http://schemas.microsoft.com/office/spreadsheetml/2009/9/main" uri="{B025F937-C7B1-47D3-B67F-A62EFF666E3E}">
          <x14:id>{6030B079-7293-4615-A388-87CE3E1FF84D}</x14:id>
        </ext>
      </extLst>
    </cfRule>
  </conditionalFormatting>
  <pageMargins left="0.23622047244094491" right="0.23622047244094491" top="0.55118110236220474" bottom="0.55118110236220474" header="0.11811023622047245" footer="0.11811023622047245"/>
  <pageSetup paperSize="9" orientation="landscape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5A33D4F9-9E6C-459E-BB25-F153F470C341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W38:X38 AA39</xm:sqref>
        </x14:conditionalFormatting>
        <x14:conditionalFormatting xmlns:xm="http://schemas.microsoft.com/office/excel/2006/main">
          <x14:cfRule type="dataBar" id="{CB417A41-C1A8-4529-9A5F-652718E74B74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W40:X40 AA40</xm:sqref>
        </x14:conditionalFormatting>
        <x14:conditionalFormatting xmlns:xm="http://schemas.microsoft.com/office/excel/2006/main">
          <x14:cfRule type="dataBar" id="{6030B079-7293-4615-A388-87CE3E1FF84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AA39:AA40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E87B4A-5C37-497D-A560-283956119BB1}">
  <sheetPr>
    <tabColor theme="6" tint="0.59999389629810485"/>
  </sheetPr>
  <dimension ref="A3:AM41"/>
  <sheetViews>
    <sheetView showGridLines="0" showRowColHeaders="0" rightToLeft="1" zoomScale="90" zoomScaleNormal="90" workbookViewId="0">
      <selection activeCell="Y19" sqref="Y19"/>
    </sheetView>
  </sheetViews>
  <sheetFormatPr defaultRowHeight="14.25" x14ac:dyDescent="0.2"/>
  <cols>
    <col min="1" max="1" width="30.75" style="2" customWidth="1"/>
    <col min="2" max="2" width="0.375" style="2" customWidth="1"/>
    <col min="3" max="3" width="7.25" style="2" customWidth="1"/>
    <col min="4" max="4" width="7.625" style="2" customWidth="1"/>
    <col min="5" max="5" width="7.125" style="2" customWidth="1"/>
    <col min="6" max="7" width="6.125" style="2" customWidth="1"/>
    <col min="8" max="8" width="7.125" style="2" customWidth="1"/>
    <col min="9" max="10" width="6.125" style="2" customWidth="1"/>
    <col min="11" max="11" width="7.125" style="2" customWidth="1"/>
    <col min="12" max="12" width="6.125" style="2" customWidth="1"/>
    <col min="13" max="13" width="6.875" style="2" customWidth="1"/>
    <col min="14" max="16" width="6.125" style="2" customWidth="1"/>
    <col min="17" max="17" width="7.125" style="2" customWidth="1"/>
    <col min="18" max="19" width="6.125" style="2" customWidth="1"/>
    <col min="20" max="20" width="7.125" style="2" customWidth="1"/>
    <col min="21" max="22" width="6.125" style="2" customWidth="1"/>
    <col min="23" max="23" width="10.25" style="5" customWidth="1"/>
    <col min="24" max="24" width="11.5" style="5" customWidth="1"/>
    <col min="25" max="25" width="9" style="5"/>
    <col min="26" max="26" width="8.625" style="5" customWidth="1"/>
    <col min="27" max="35" width="9" style="5"/>
    <col min="36" max="39" width="9" style="2"/>
  </cols>
  <sheetData>
    <row r="3" spans="1:39" ht="15" x14ac:dyDescent="0.2">
      <c r="C3" s="57"/>
      <c r="D3" s="57"/>
      <c r="E3" s="221" t="s">
        <v>0</v>
      </c>
      <c r="F3" s="221"/>
      <c r="G3" s="221"/>
      <c r="H3" s="221"/>
      <c r="I3" s="221"/>
      <c r="J3" s="221"/>
      <c r="K3" s="221"/>
      <c r="L3" s="221"/>
      <c r="M3" s="221"/>
      <c r="N3" s="221"/>
      <c r="O3" s="221"/>
      <c r="P3" s="221"/>
      <c r="Q3" s="221"/>
      <c r="R3" s="221"/>
      <c r="S3" s="221"/>
      <c r="Z3" s="12"/>
    </row>
    <row r="4" spans="1:39" ht="15" x14ac:dyDescent="0.2">
      <c r="C4" s="57"/>
      <c r="D4" s="57"/>
      <c r="E4" s="221" t="str">
        <f>القائمة!C13</f>
        <v>الإدارة العامة للتعليم بمنطقة المدينة المنورة</v>
      </c>
      <c r="F4" s="221"/>
      <c r="G4" s="221"/>
      <c r="H4" s="221"/>
      <c r="I4" s="221"/>
      <c r="J4" s="221"/>
      <c r="K4" s="221"/>
      <c r="L4" s="221"/>
      <c r="M4" s="221"/>
      <c r="N4" s="221"/>
      <c r="O4" s="221"/>
      <c r="P4" s="221"/>
      <c r="Q4" s="221"/>
      <c r="R4" s="221"/>
      <c r="S4" s="221"/>
      <c r="Z4" s="12"/>
    </row>
    <row r="5" spans="1:39" ht="15" x14ac:dyDescent="0.2">
      <c r="C5" s="57"/>
      <c r="D5" s="57"/>
      <c r="E5" s="221" t="str">
        <f>القائمة!B14&amp;القائمة!C14</f>
        <v>مدرسة / الفيصلية الابتدائية</v>
      </c>
      <c r="F5" s="221"/>
      <c r="G5" s="221"/>
      <c r="H5" s="221"/>
      <c r="I5" s="221"/>
      <c r="J5" s="221"/>
      <c r="K5" s="221"/>
      <c r="L5" s="221"/>
      <c r="M5" s="221"/>
      <c r="N5" s="221"/>
      <c r="O5" s="221"/>
      <c r="P5" s="221"/>
      <c r="Q5" s="221"/>
      <c r="R5" s="221"/>
      <c r="S5" s="221"/>
      <c r="Z5" s="12"/>
    </row>
    <row r="6" spans="1:39" ht="5.25" customHeight="1" x14ac:dyDescent="0.2">
      <c r="C6" s="57"/>
      <c r="D6" s="57"/>
      <c r="E6" s="57"/>
      <c r="F6" s="57"/>
      <c r="G6" s="57"/>
      <c r="H6" s="4"/>
      <c r="I6" s="4"/>
      <c r="J6" s="205"/>
      <c r="K6" s="205"/>
      <c r="L6" s="205"/>
      <c r="M6" s="205"/>
      <c r="N6" s="205"/>
      <c r="O6" s="205"/>
      <c r="P6" s="205"/>
      <c r="Q6" s="205"/>
      <c r="Z6" s="12"/>
    </row>
    <row r="7" spans="1:39" ht="18" customHeight="1" x14ac:dyDescent="0.2">
      <c r="C7" s="4"/>
      <c r="D7" s="4"/>
      <c r="E7" s="273" t="s">
        <v>63</v>
      </c>
      <c r="F7" s="273"/>
      <c r="G7" s="273"/>
      <c r="H7" s="273"/>
      <c r="I7" s="273"/>
      <c r="J7" s="273"/>
      <c r="K7" s="273"/>
      <c r="L7" s="273"/>
      <c r="M7" s="273"/>
      <c r="N7" s="273"/>
      <c r="O7" s="273"/>
      <c r="P7" s="273"/>
      <c r="Q7" s="273"/>
      <c r="R7" s="273"/>
      <c r="S7" s="273"/>
      <c r="Z7" s="12"/>
    </row>
    <row r="8" spans="1:39" ht="12" customHeight="1" x14ac:dyDescent="0.2">
      <c r="C8" s="4"/>
      <c r="D8" s="4"/>
      <c r="E8" s="273"/>
      <c r="F8" s="273"/>
      <c r="G8" s="273"/>
      <c r="H8" s="273"/>
      <c r="I8" s="273"/>
      <c r="J8" s="273"/>
      <c r="K8" s="273"/>
      <c r="L8" s="273"/>
      <c r="M8" s="273"/>
      <c r="N8" s="273"/>
      <c r="O8" s="273"/>
      <c r="P8" s="273"/>
      <c r="Q8" s="273"/>
      <c r="R8" s="273"/>
      <c r="S8" s="273"/>
      <c r="Z8" s="12"/>
    </row>
    <row r="9" spans="1:39" s="1" customFormat="1" ht="5.25" customHeight="1" x14ac:dyDescent="0.2">
      <c r="A9" s="4"/>
      <c r="B9" s="4"/>
      <c r="C9" s="4"/>
      <c r="D9" s="215"/>
      <c r="E9" s="215"/>
      <c r="F9" s="215"/>
      <c r="G9" s="215"/>
      <c r="H9" s="211"/>
      <c r="I9" s="211"/>
      <c r="J9" s="211"/>
      <c r="K9" s="211"/>
      <c r="L9" s="211"/>
      <c r="M9" s="211"/>
      <c r="N9" s="211"/>
      <c r="O9" s="211"/>
      <c r="P9" s="211"/>
      <c r="Q9" s="211"/>
      <c r="R9" s="211"/>
      <c r="S9" s="211"/>
      <c r="T9" s="212"/>
      <c r="U9" s="212"/>
      <c r="V9" s="4"/>
      <c r="W9" s="7"/>
      <c r="X9" s="7"/>
      <c r="Y9" s="7"/>
      <c r="Z9" s="12"/>
      <c r="AA9" s="7"/>
      <c r="AB9" s="7"/>
      <c r="AC9" s="7"/>
      <c r="AD9" s="7"/>
      <c r="AE9" s="7"/>
      <c r="AF9" s="7"/>
      <c r="AG9" s="7"/>
      <c r="AH9" s="7"/>
      <c r="AI9" s="7"/>
      <c r="AJ9" s="4"/>
      <c r="AK9" s="4"/>
      <c r="AL9" s="4"/>
      <c r="AM9" s="4"/>
    </row>
    <row r="10" spans="1:39" ht="19.5" customHeight="1" x14ac:dyDescent="0.2">
      <c r="C10" s="58"/>
      <c r="D10" s="58"/>
      <c r="E10" s="58"/>
      <c r="F10" s="59"/>
      <c r="G10" s="59"/>
      <c r="H10" s="270" t="s">
        <v>115</v>
      </c>
      <c r="I10" s="270"/>
      <c r="J10" s="270"/>
      <c r="K10" s="270"/>
      <c r="L10" s="270"/>
      <c r="M10" s="270"/>
      <c r="N10" s="270"/>
      <c r="O10" s="270"/>
      <c r="P10" s="270"/>
      <c r="Q10" s="205"/>
      <c r="R10" s="205"/>
      <c r="S10" s="205"/>
      <c r="T10" s="205"/>
      <c r="U10" s="205"/>
      <c r="V10" s="205"/>
      <c r="Z10" s="12"/>
    </row>
    <row r="11" spans="1:39" ht="14.25" customHeight="1" x14ac:dyDescent="0.2">
      <c r="C11" s="58"/>
      <c r="D11" s="58"/>
      <c r="E11" s="58"/>
      <c r="F11" s="59"/>
      <c r="G11" s="59"/>
      <c r="H11" s="270"/>
      <c r="I11" s="270"/>
      <c r="J11" s="270"/>
      <c r="K11" s="270"/>
      <c r="L11" s="270"/>
      <c r="M11" s="270"/>
      <c r="N11" s="270"/>
      <c r="O11" s="270"/>
      <c r="P11" s="270"/>
      <c r="Q11" s="205"/>
      <c r="R11" s="205"/>
      <c r="S11" s="205"/>
      <c r="T11" s="205"/>
      <c r="U11" s="205"/>
      <c r="V11" s="205"/>
      <c r="X11" s="13"/>
      <c r="Z11" s="12"/>
    </row>
    <row r="12" spans="1:39" ht="17.25" customHeight="1" x14ac:dyDescent="0.2">
      <c r="C12" s="58"/>
      <c r="D12" s="271" t="s">
        <v>64</v>
      </c>
      <c r="E12" s="271"/>
      <c r="F12" s="271"/>
      <c r="G12" s="271"/>
      <c r="H12" s="271"/>
      <c r="I12" s="271"/>
      <c r="J12" s="271"/>
      <c r="K12" s="271"/>
      <c r="L12" s="271"/>
      <c r="M12" s="271"/>
      <c r="N12" s="271"/>
      <c r="O12" s="271"/>
      <c r="P12" s="271"/>
      <c r="Q12" s="271"/>
      <c r="R12" s="271"/>
      <c r="S12" s="271"/>
      <c r="T12" s="271"/>
      <c r="U12" s="60"/>
      <c r="V12" s="60"/>
      <c r="X12" s="13"/>
      <c r="Z12" s="12"/>
    </row>
    <row r="13" spans="1:39" ht="5.25" customHeight="1" x14ac:dyDescent="0.2">
      <c r="C13" s="58"/>
      <c r="D13" s="271"/>
      <c r="E13" s="271"/>
      <c r="F13" s="271"/>
      <c r="G13" s="271"/>
      <c r="H13" s="271"/>
      <c r="I13" s="271"/>
      <c r="J13" s="271"/>
      <c r="K13" s="271"/>
      <c r="L13" s="271"/>
      <c r="M13" s="271"/>
      <c r="N13" s="271"/>
      <c r="O13" s="271"/>
      <c r="P13" s="271"/>
      <c r="Q13" s="271"/>
      <c r="R13" s="271"/>
      <c r="S13" s="271"/>
      <c r="T13" s="271"/>
      <c r="U13" s="60"/>
      <c r="V13" s="60"/>
      <c r="X13" s="14"/>
      <c r="Z13" s="12"/>
    </row>
    <row r="14" spans="1:39" ht="13.5" customHeight="1" x14ac:dyDescent="0.2">
      <c r="C14" s="61"/>
      <c r="D14" s="61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58"/>
      <c r="P14" s="58"/>
      <c r="Q14" s="58"/>
      <c r="R14" s="58"/>
      <c r="S14" s="58"/>
      <c r="T14" s="62"/>
      <c r="U14" s="62"/>
      <c r="V14" s="63"/>
      <c r="X14" s="14"/>
      <c r="Z14" s="12"/>
    </row>
    <row r="15" spans="1:39" ht="13.5" customHeight="1" x14ac:dyDescent="0.2">
      <c r="C15" s="61"/>
      <c r="D15" s="61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62"/>
      <c r="U15" s="62"/>
      <c r="V15" s="63"/>
      <c r="X15" s="14"/>
      <c r="Z15" s="12"/>
    </row>
    <row r="16" spans="1:39" ht="19.5" customHeight="1" x14ac:dyDescent="0.2">
      <c r="C16" s="61"/>
      <c r="D16" s="61"/>
      <c r="E16" s="272" t="s">
        <v>65</v>
      </c>
      <c r="F16" s="272"/>
      <c r="G16" s="272"/>
      <c r="H16" s="250">
        <f>COUNTA(القائمة!E13:E18)</f>
        <v>0</v>
      </c>
      <c r="I16" s="250"/>
      <c r="J16" s="251" t="s">
        <v>66</v>
      </c>
      <c r="K16" s="251"/>
      <c r="L16" s="251"/>
      <c r="M16" s="250">
        <f>SUM(القائمة!F13:F18)</f>
        <v>0</v>
      </c>
      <c r="N16" s="250"/>
      <c r="O16" s="251" t="s">
        <v>67</v>
      </c>
      <c r="P16" s="251"/>
      <c r="Q16" s="251"/>
      <c r="R16" s="250">
        <f>'جمادى الأولى'!AB14</f>
        <v>0</v>
      </c>
      <c r="S16" s="250"/>
      <c r="T16" s="62"/>
      <c r="U16" s="62"/>
      <c r="V16" s="63"/>
      <c r="X16" s="14"/>
      <c r="Z16" s="12"/>
    </row>
    <row r="17" spans="3:29" ht="13.5" customHeight="1" x14ac:dyDescent="0.2">
      <c r="C17" s="61"/>
      <c r="D17" s="61"/>
      <c r="E17" s="272"/>
      <c r="F17" s="272"/>
      <c r="G17" s="272"/>
      <c r="H17" s="250"/>
      <c r="I17" s="250"/>
      <c r="J17" s="251"/>
      <c r="K17" s="251"/>
      <c r="L17" s="251"/>
      <c r="M17" s="250"/>
      <c r="N17" s="250"/>
      <c r="O17" s="251"/>
      <c r="P17" s="251"/>
      <c r="Q17" s="251"/>
      <c r="R17" s="250"/>
      <c r="S17" s="250"/>
      <c r="T17" s="62"/>
      <c r="U17" s="62"/>
      <c r="V17" s="63"/>
      <c r="X17" s="14"/>
      <c r="Z17" s="12"/>
    </row>
    <row r="18" spans="3:29" ht="13.5" customHeight="1" x14ac:dyDescent="0.2">
      <c r="C18" s="61"/>
      <c r="D18" s="61"/>
      <c r="E18" s="64"/>
      <c r="F18" s="64"/>
      <c r="G18" s="64"/>
      <c r="H18" s="64"/>
      <c r="I18" s="64"/>
      <c r="J18" s="64"/>
      <c r="K18" s="64"/>
      <c r="L18" s="64"/>
      <c r="M18" s="64"/>
      <c r="N18" s="64"/>
      <c r="O18" s="64"/>
      <c r="P18" s="64"/>
      <c r="Q18" s="64"/>
      <c r="R18" s="64"/>
      <c r="S18" s="64"/>
      <c r="T18" s="62"/>
      <c r="U18" s="62"/>
      <c r="V18" s="63"/>
      <c r="X18" s="14"/>
      <c r="Z18" s="12"/>
    </row>
    <row r="19" spans="3:29" ht="20.25" customHeight="1" x14ac:dyDescent="0.2">
      <c r="C19" s="61"/>
      <c r="D19" s="61"/>
      <c r="E19" s="251" t="s">
        <v>68</v>
      </c>
      <c r="F19" s="251"/>
      <c r="G19" s="251"/>
      <c r="H19" s="250">
        <f>'جمادى الأولى'!AB16</f>
        <v>0</v>
      </c>
      <c r="I19" s="250"/>
      <c r="J19" s="251" t="s">
        <v>69</v>
      </c>
      <c r="K19" s="251"/>
      <c r="L19" s="252"/>
      <c r="M19" s="254" t="e">
        <f>100-R19</f>
        <v>#DIV/0!</v>
      </c>
      <c r="N19" s="256" t="s">
        <v>70</v>
      </c>
      <c r="O19" s="253" t="s">
        <v>55</v>
      </c>
      <c r="P19" s="251"/>
      <c r="Q19" s="252"/>
      <c r="R19" s="258" t="e">
        <f>'جمادى الأولى'!AB20</f>
        <v>#DIV/0!</v>
      </c>
      <c r="S19" s="260" t="s">
        <v>70</v>
      </c>
      <c r="T19" s="62"/>
      <c r="U19" s="62"/>
      <c r="V19" s="63"/>
      <c r="W19" s="15"/>
      <c r="X19" s="16" t="s">
        <v>70</v>
      </c>
      <c r="Y19" s="17"/>
      <c r="Z19" s="12"/>
    </row>
    <row r="20" spans="3:29" ht="13.5" customHeight="1" x14ac:dyDescent="0.2">
      <c r="C20" s="61"/>
      <c r="D20" s="61"/>
      <c r="E20" s="251"/>
      <c r="F20" s="251"/>
      <c r="G20" s="251"/>
      <c r="H20" s="250"/>
      <c r="I20" s="250"/>
      <c r="J20" s="251"/>
      <c r="K20" s="251"/>
      <c r="L20" s="252"/>
      <c r="M20" s="255"/>
      <c r="N20" s="257"/>
      <c r="O20" s="253"/>
      <c r="P20" s="251"/>
      <c r="Q20" s="252"/>
      <c r="R20" s="259"/>
      <c r="S20" s="261"/>
      <c r="T20" s="62"/>
      <c r="U20" s="62"/>
      <c r="V20" s="63"/>
      <c r="X20" s="14"/>
      <c r="Z20" s="12"/>
    </row>
    <row r="21" spans="3:29" ht="13.5" customHeight="1" x14ac:dyDescent="0.2">
      <c r="C21" s="61"/>
      <c r="D21" s="266"/>
      <c r="E21" s="266"/>
      <c r="F21" s="266"/>
      <c r="G21" s="263"/>
      <c r="H21" s="263"/>
      <c r="I21" s="264"/>
      <c r="J21" s="264"/>
      <c r="K21" s="264"/>
      <c r="L21" s="265"/>
      <c r="M21" s="265"/>
      <c r="N21" s="265"/>
      <c r="O21" s="265"/>
      <c r="P21" s="265"/>
      <c r="Q21" s="265"/>
      <c r="R21" s="265"/>
      <c r="S21" s="62"/>
      <c r="T21" s="62"/>
      <c r="U21" s="62"/>
      <c r="V21" s="63"/>
      <c r="X21" s="13"/>
      <c r="Z21" s="12"/>
    </row>
    <row r="22" spans="3:29" ht="13.5" customHeight="1" x14ac:dyDescent="0.2">
      <c r="C22" s="61"/>
      <c r="D22" s="266"/>
      <c r="E22" s="266"/>
      <c r="F22" s="266"/>
      <c r="G22" s="263"/>
      <c r="H22" s="263"/>
      <c r="I22" s="264"/>
      <c r="J22" s="264"/>
      <c r="K22" s="264"/>
      <c r="L22" s="265"/>
      <c r="M22" s="265"/>
      <c r="N22" s="265"/>
      <c r="O22" s="265"/>
      <c r="P22" s="265"/>
      <c r="Q22" s="265"/>
      <c r="R22" s="265"/>
      <c r="S22" s="62"/>
      <c r="T22" s="62"/>
      <c r="U22" s="62"/>
      <c r="V22" s="63"/>
      <c r="X22" s="14"/>
      <c r="Z22" s="12"/>
    </row>
    <row r="23" spans="3:29" ht="13.5" customHeight="1" x14ac:dyDescent="0.2">
      <c r="C23" s="61"/>
      <c r="D23" s="266"/>
      <c r="E23" s="266"/>
      <c r="F23" s="266"/>
      <c r="G23" s="263"/>
      <c r="H23" s="263"/>
      <c r="I23" s="65"/>
      <c r="J23" s="65"/>
      <c r="K23" s="65"/>
      <c r="L23" s="63"/>
      <c r="M23" s="62"/>
      <c r="N23" s="62"/>
      <c r="O23" s="62"/>
      <c r="P23" s="62"/>
      <c r="Q23" s="62"/>
      <c r="R23" s="62"/>
      <c r="S23" s="62"/>
      <c r="T23" s="62"/>
      <c r="U23" s="62"/>
      <c r="V23" s="63"/>
      <c r="X23" s="14"/>
      <c r="Z23" s="12"/>
    </row>
    <row r="24" spans="3:29" ht="13.5" customHeight="1" x14ac:dyDescent="0.2">
      <c r="C24" s="61"/>
      <c r="D24" s="266"/>
      <c r="E24" s="266"/>
      <c r="F24" s="266"/>
      <c r="G24" s="263"/>
      <c r="H24" s="263"/>
      <c r="I24" s="65"/>
      <c r="J24" s="65"/>
      <c r="K24" s="65"/>
      <c r="L24" s="63"/>
      <c r="M24" s="62"/>
      <c r="N24" s="62"/>
      <c r="O24" s="62"/>
      <c r="P24" s="62"/>
      <c r="Q24" s="62"/>
      <c r="R24" s="62"/>
      <c r="S24" s="62"/>
      <c r="T24" s="62"/>
      <c r="U24" s="62"/>
      <c r="V24" s="63"/>
      <c r="X24" s="14"/>
      <c r="Z24" s="12"/>
    </row>
    <row r="25" spans="3:29" ht="13.5" customHeight="1" x14ac:dyDescent="0.2">
      <c r="C25" s="61"/>
      <c r="D25" s="266"/>
      <c r="E25" s="266"/>
      <c r="F25" s="266"/>
      <c r="G25" s="263"/>
      <c r="H25" s="263"/>
      <c r="I25" s="65"/>
      <c r="J25" s="65"/>
      <c r="K25" s="65"/>
      <c r="L25" s="63"/>
      <c r="M25" s="62"/>
      <c r="N25" s="62"/>
      <c r="O25" s="62"/>
      <c r="P25" s="62"/>
      <c r="Q25" s="62"/>
      <c r="R25" s="62"/>
      <c r="S25" s="62"/>
      <c r="T25" s="62"/>
      <c r="U25" s="62"/>
      <c r="V25" s="63"/>
      <c r="X25" s="18"/>
    </row>
    <row r="26" spans="3:29" ht="13.5" customHeight="1" x14ac:dyDescent="0.2">
      <c r="C26" s="61"/>
      <c r="D26" s="266"/>
      <c r="E26" s="266"/>
      <c r="F26" s="266"/>
      <c r="G26" s="263"/>
      <c r="H26" s="263"/>
      <c r="I26" s="65"/>
      <c r="J26" s="65"/>
      <c r="K26" s="65"/>
      <c r="L26" s="63"/>
      <c r="M26" s="62"/>
      <c r="N26" s="62"/>
      <c r="O26" s="62"/>
      <c r="P26" s="62"/>
      <c r="Q26" s="62"/>
      <c r="R26" s="62"/>
      <c r="S26" s="62"/>
      <c r="T26" s="62"/>
      <c r="U26" s="62"/>
      <c r="V26" s="63"/>
      <c r="X26" s="16"/>
    </row>
    <row r="27" spans="3:29" ht="13.5" customHeight="1" x14ac:dyDescent="0.2">
      <c r="C27" s="61"/>
      <c r="D27" s="266"/>
      <c r="E27" s="266"/>
      <c r="F27" s="266"/>
      <c r="G27" s="263"/>
      <c r="H27" s="263"/>
      <c r="I27" s="65"/>
      <c r="J27" s="65"/>
      <c r="K27" s="65"/>
      <c r="L27" s="63"/>
      <c r="M27" s="62"/>
      <c r="N27" s="62"/>
      <c r="O27" s="62"/>
      <c r="P27" s="62"/>
      <c r="Q27" s="62"/>
      <c r="R27" s="62"/>
      <c r="S27" s="62"/>
      <c r="T27" s="62"/>
      <c r="U27" s="62"/>
      <c r="V27" s="63"/>
      <c r="X27" s="17"/>
    </row>
    <row r="28" spans="3:29" ht="13.5" customHeight="1" x14ac:dyDescent="0.2">
      <c r="C28" s="61"/>
      <c r="D28" s="266"/>
      <c r="E28" s="266"/>
      <c r="F28" s="266"/>
      <c r="G28" s="263"/>
      <c r="H28" s="263"/>
      <c r="I28" s="65"/>
      <c r="J28" s="65"/>
      <c r="K28" s="65"/>
      <c r="L28" s="63"/>
      <c r="M28" s="62"/>
      <c r="N28" s="62"/>
      <c r="O28" s="62"/>
      <c r="P28" s="62"/>
      <c r="Q28" s="62"/>
      <c r="R28" s="62"/>
      <c r="S28" s="62"/>
      <c r="T28" s="62"/>
      <c r="U28" s="62"/>
      <c r="V28" s="63"/>
      <c r="X28" s="19"/>
    </row>
    <row r="29" spans="3:29" ht="13.5" customHeight="1" x14ac:dyDescent="0.2">
      <c r="C29" s="61"/>
      <c r="D29" s="266"/>
      <c r="E29" s="266"/>
      <c r="F29" s="266"/>
      <c r="G29" s="262"/>
      <c r="H29" s="262"/>
      <c r="I29" s="65"/>
      <c r="J29" s="65"/>
      <c r="K29" s="65"/>
      <c r="L29" s="63"/>
      <c r="M29" s="62"/>
      <c r="N29" s="62"/>
      <c r="O29" s="62"/>
      <c r="P29" s="62"/>
      <c r="Q29" s="62"/>
      <c r="R29" s="62"/>
      <c r="S29" s="62"/>
      <c r="T29" s="62"/>
      <c r="U29" s="62"/>
      <c r="V29" s="63"/>
      <c r="X29" s="17"/>
    </row>
    <row r="30" spans="3:29" ht="13.5" customHeight="1" x14ac:dyDescent="0.2">
      <c r="C30" s="61"/>
      <c r="D30" s="266"/>
      <c r="E30" s="266"/>
      <c r="F30" s="266"/>
      <c r="G30" s="262"/>
      <c r="H30" s="262"/>
      <c r="I30" s="65"/>
      <c r="J30" s="65"/>
      <c r="K30" s="65"/>
      <c r="L30" s="63"/>
      <c r="M30" s="62"/>
      <c r="N30" s="62"/>
      <c r="O30" s="62"/>
      <c r="P30" s="62"/>
      <c r="Q30" s="62"/>
      <c r="R30" s="62"/>
      <c r="S30" s="62"/>
      <c r="T30" s="62"/>
      <c r="U30" s="62"/>
      <c r="V30" s="63"/>
      <c r="X30" s="20"/>
    </row>
    <row r="31" spans="3:29" ht="13.5" customHeight="1" x14ac:dyDescent="0.2">
      <c r="C31" s="61"/>
      <c r="D31" s="266"/>
      <c r="E31" s="266"/>
      <c r="F31" s="266"/>
      <c r="G31" s="262"/>
      <c r="H31" s="263"/>
      <c r="I31" s="65"/>
      <c r="J31" s="65"/>
      <c r="K31" s="65"/>
      <c r="L31" s="63"/>
      <c r="M31" s="62"/>
      <c r="N31" s="62"/>
      <c r="O31" s="62"/>
      <c r="P31" s="62"/>
      <c r="Q31" s="62"/>
      <c r="R31" s="62"/>
      <c r="S31" s="62"/>
      <c r="T31" s="62"/>
      <c r="U31" s="62"/>
      <c r="V31" s="63"/>
    </row>
    <row r="32" spans="3:29" ht="13.5" customHeight="1" x14ac:dyDescent="0.2">
      <c r="C32" s="61"/>
      <c r="D32" s="266"/>
      <c r="E32" s="266"/>
      <c r="F32" s="266"/>
      <c r="G32" s="263"/>
      <c r="H32" s="263"/>
      <c r="I32" s="65"/>
      <c r="J32" s="65"/>
      <c r="K32" s="65"/>
      <c r="L32" s="63"/>
      <c r="M32" s="62"/>
      <c r="N32" s="62"/>
      <c r="O32" s="62"/>
      <c r="P32" s="62"/>
      <c r="Q32" s="62"/>
      <c r="R32" s="62"/>
      <c r="S32" s="62"/>
      <c r="T32" s="62"/>
      <c r="U32" s="62"/>
      <c r="V32" s="63"/>
      <c r="X32" s="9"/>
      <c r="Y32" s="9"/>
      <c r="Z32" s="9"/>
      <c r="AA32" s="9"/>
      <c r="AB32" s="9"/>
      <c r="AC32" s="9"/>
    </row>
    <row r="33" spans="3:29" ht="13.5" customHeight="1" x14ac:dyDescent="0.2">
      <c r="C33" s="61"/>
      <c r="D33" s="61"/>
      <c r="E33" s="61"/>
      <c r="F33" s="63"/>
      <c r="G33" s="66"/>
      <c r="H33" s="67"/>
      <c r="I33" s="63"/>
      <c r="J33" s="63"/>
      <c r="K33" s="67"/>
      <c r="L33" s="63"/>
      <c r="M33" s="63"/>
      <c r="N33" s="68"/>
      <c r="O33" s="63"/>
      <c r="P33" s="63"/>
      <c r="Q33" s="68"/>
      <c r="R33" s="69"/>
      <c r="S33" s="69"/>
      <c r="T33" s="68"/>
      <c r="U33" s="63"/>
      <c r="V33" s="63"/>
      <c r="W33" s="21"/>
      <c r="X33" s="11"/>
      <c r="Y33" s="11"/>
      <c r="Z33" s="11"/>
      <c r="AA33" s="11"/>
      <c r="AB33" s="11"/>
      <c r="AC33" s="11"/>
    </row>
    <row r="34" spans="3:29" ht="13.5" customHeight="1" x14ac:dyDescent="0.2">
      <c r="C34" s="61"/>
      <c r="D34" s="61"/>
      <c r="E34" s="61"/>
      <c r="F34" s="63"/>
      <c r="G34" s="66"/>
      <c r="H34" s="67"/>
      <c r="I34" s="63"/>
      <c r="J34" s="63"/>
      <c r="K34" s="67"/>
      <c r="L34" s="63"/>
      <c r="M34" s="63"/>
      <c r="N34" s="68"/>
      <c r="O34" s="63"/>
      <c r="P34" s="63"/>
      <c r="Q34" s="68"/>
      <c r="R34" s="69"/>
      <c r="S34" s="69"/>
      <c r="T34" s="68"/>
      <c r="U34" s="63"/>
      <c r="V34" s="63"/>
      <c r="W34" s="21"/>
      <c r="X34" s="9"/>
      <c r="Y34" s="9"/>
      <c r="Z34" s="9"/>
      <c r="AA34" s="11"/>
      <c r="AB34" s="11"/>
      <c r="AC34" s="11"/>
    </row>
    <row r="35" spans="3:29" ht="13.5" customHeight="1" x14ac:dyDescent="0.2">
      <c r="C35" s="61"/>
      <c r="D35" s="61"/>
      <c r="E35" s="61"/>
      <c r="F35" s="63"/>
      <c r="G35" s="66"/>
      <c r="H35" s="67"/>
      <c r="I35" s="63"/>
      <c r="J35" s="63"/>
      <c r="K35" s="67"/>
      <c r="L35" s="63"/>
      <c r="M35" s="63"/>
      <c r="N35" s="68"/>
      <c r="O35" s="63"/>
      <c r="P35" s="63"/>
      <c r="Q35" s="68"/>
      <c r="R35" s="69"/>
      <c r="S35" s="69"/>
      <c r="T35" s="68"/>
      <c r="U35" s="63"/>
      <c r="V35" s="63"/>
      <c r="W35" s="21"/>
      <c r="X35" s="9"/>
      <c r="Y35" s="9"/>
      <c r="Z35" s="9"/>
      <c r="AA35" s="9"/>
      <c r="AB35" s="9"/>
      <c r="AC35" s="9"/>
    </row>
    <row r="36" spans="3:29" ht="13.5" customHeight="1" x14ac:dyDescent="0.2">
      <c r="C36" s="61"/>
      <c r="D36" s="61"/>
      <c r="E36" s="61"/>
      <c r="F36" s="63"/>
      <c r="G36" s="66"/>
      <c r="H36" s="67"/>
      <c r="I36" s="63"/>
      <c r="J36" s="63"/>
      <c r="K36" s="67"/>
      <c r="L36" s="63"/>
      <c r="M36" s="63"/>
      <c r="N36" s="68"/>
      <c r="O36" s="63"/>
      <c r="P36" s="63"/>
      <c r="Q36" s="68"/>
      <c r="R36" s="69"/>
      <c r="S36" s="69"/>
      <c r="T36" s="68"/>
      <c r="U36" s="63"/>
      <c r="V36" s="63"/>
      <c r="W36" s="21"/>
      <c r="X36" s="10"/>
      <c r="Y36" s="10"/>
      <c r="Z36" s="10"/>
      <c r="AA36" s="10"/>
      <c r="AB36" s="10"/>
      <c r="AC36" s="10"/>
    </row>
    <row r="37" spans="3:29" ht="9" customHeight="1" x14ac:dyDescent="0.2">
      <c r="C37" s="267"/>
      <c r="D37" s="267"/>
      <c r="E37" s="269"/>
      <c r="F37" s="268"/>
      <c r="G37" s="268"/>
      <c r="H37" s="269"/>
      <c r="I37" s="268"/>
      <c r="J37" s="268"/>
      <c r="K37" s="269"/>
      <c r="L37" s="268"/>
      <c r="M37" s="268"/>
      <c r="N37" s="269"/>
      <c r="O37" s="268"/>
      <c r="P37" s="268"/>
      <c r="Q37" s="269"/>
      <c r="R37" s="268"/>
      <c r="S37" s="268"/>
      <c r="T37" s="269"/>
      <c r="U37" s="268"/>
      <c r="V37" s="268"/>
    </row>
    <row r="38" spans="3:29" ht="6" customHeight="1" x14ac:dyDescent="0.2">
      <c r="C38" s="267"/>
      <c r="D38" s="267"/>
      <c r="E38" s="269"/>
      <c r="F38" s="268"/>
      <c r="G38" s="268"/>
      <c r="H38" s="269"/>
      <c r="I38" s="268"/>
      <c r="J38" s="269"/>
      <c r="K38" s="269"/>
      <c r="L38" s="268"/>
      <c r="M38" s="269"/>
      <c r="N38" s="269"/>
      <c r="O38" s="268"/>
      <c r="P38" s="269"/>
      <c r="Q38" s="269"/>
      <c r="R38" s="268"/>
      <c r="S38" s="269"/>
      <c r="T38" s="269"/>
      <c r="U38" s="268"/>
      <c r="V38" s="269"/>
    </row>
    <row r="39" spans="3:29" ht="20.100000000000001" customHeight="1" x14ac:dyDescent="0.2">
      <c r="C39" s="70"/>
      <c r="D39" s="70"/>
      <c r="E39" s="249" t="str">
        <f>القائمة!B15</f>
        <v>مسؤول الغياب</v>
      </c>
      <c r="F39" s="249"/>
      <c r="G39" s="249"/>
      <c r="H39" s="249"/>
      <c r="I39" s="249"/>
      <c r="J39" s="249"/>
      <c r="K39" s="71"/>
      <c r="L39" s="71"/>
      <c r="M39" s="71"/>
      <c r="N39" s="249" t="str">
        <f>القائمة!B16</f>
        <v>مدير المدرسة</v>
      </c>
      <c r="O39" s="249"/>
      <c r="P39" s="249"/>
      <c r="Q39" s="249"/>
      <c r="R39" s="249"/>
      <c r="S39" s="71"/>
      <c r="T39" s="72"/>
      <c r="U39" s="70"/>
      <c r="V39" s="70"/>
    </row>
    <row r="40" spans="3:29" ht="20.100000000000001" customHeight="1" x14ac:dyDescent="0.2">
      <c r="C40" s="70"/>
      <c r="D40" s="70"/>
      <c r="E40" s="249" t="str">
        <f>القائمة!C15</f>
        <v>أ. سفيان بن عيد الصاعدي</v>
      </c>
      <c r="F40" s="249"/>
      <c r="G40" s="249"/>
      <c r="H40" s="249"/>
      <c r="I40" s="249"/>
      <c r="J40" s="249"/>
      <c r="K40" s="71"/>
      <c r="L40" s="71"/>
      <c r="M40" s="71"/>
      <c r="N40" s="249" t="str">
        <f>القائمة!C16</f>
        <v>قناة التليجرام / سفيان الصاعدي</v>
      </c>
      <c r="O40" s="249"/>
      <c r="P40" s="249"/>
      <c r="Q40" s="249"/>
      <c r="R40" s="249"/>
      <c r="S40" s="71"/>
      <c r="T40" s="72"/>
      <c r="U40" s="70"/>
      <c r="V40" s="70"/>
    </row>
    <row r="41" spans="3:29" ht="13.5" customHeight="1" x14ac:dyDescent="0.2">
      <c r="C41" s="70"/>
      <c r="D41" s="70"/>
      <c r="E41" s="189"/>
      <c r="F41" s="189"/>
      <c r="G41" s="189"/>
      <c r="H41" s="189"/>
      <c r="I41" s="189"/>
      <c r="J41" s="189"/>
      <c r="K41" s="70"/>
      <c r="L41" s="70"/>
      <c r="M41" s="70"/>
      <c r="N41" s="70"/>
      <c r="O41" s="70"/>
      <c r="P41" s="72"/>
      <c r="Q41" s="72"/>
      <c r="R41" s="72"/>
      <c r="S41" s="72"/>
      <c r="T41" s="72"/>
      <c r="U41" s="70"/>
      <c r="V41" s="70"/>
    </row>
  </sheetData>
  <sheetProtection algorithmName="SHA-512" hashValue="RHKEHhC2kcpqVz9rBT2fKtn14IRjr19hGHjpw3cMqKPGdQn6KbxgF7ptkFrynubGOaCmb5rjS65KOO/YAxZB7g==" saltValue="jNtIDS+sIu6A79qmeLVxUg==" spinCount="100000" sheet="1" objects="1" scenarios="1" selectLockedCells="1" selectUnlockedCells="1"/>
  <mergeCells count="71">
    <mergeCell ref="D9:G9"/>
    <mergeCell ref="H9:I9"/>
    <mergeCell ref="J9:K9"/>
    <mergeCell ref="L9:M9"/>
    <mergeCell ref="N9:O9"/>
    <mergeCell ref="E3:S3"/>
    <mergeCell ref="E4:S4"/>
    <mergeCell ref="E5:S5"/>
    <mergeCell ref="J6:Q6"/>
    <mergeCell ref="E7:S8"/>
    <mergeCell ref="V37:V38"/>
    <mergeCell ref="Q10:S11"/>
    <mergeCell ref="T10:V11"/>
    <mergeCell ref="P9:Q9"/>
    <mergeCell ref="R9:S9"/>
    <mergeCell ref="T9:U9"/>
    <mergeCell ref="H10:P11"/>
    <mergeCell ref="D12:T13"/>
    <mergeCell ref="D21:F22"/>
    <mergeCell ref="D23:F24"/>
    <mergeCell ref="G21:H22"/>
    <mergeCell ref="G23:H24"/>
    <mergeCell ref="Q21:R22"/>
    <mergeCell ref="E16:G17"/>
    <mergeCell ref="H16:I17"/>
    <mergeCell ref="D31:F32"/>
    <mergeCell ref="H37:H38"/>
    <mergeCell ref="K37:K38"/>
    <mergeCell ref="N37:N38"/>
    <mergeCell ref="Q37:Q38"/>
    <mergeCell ref="T37:T38"/>
    <mergeCell ref="C37:D38"/>
    <mergeCell ref="U37:U38"/>
    <mergeCell ref="E39:J39"/>
    <mergeCell ref="E41:J41"/>
    <mergeCell ref="L37:L38"/>
    <mergeCell ref="M37:M38"/>
    <mergeCell ref="O37:O38"/>
    <mergeCell ref="P37:P38"/>
    <mergeCell ref="R37:R38"/>
    <mergeCell ref="S37:S38"/>
    <mergeCell ref="F37:F38"/>
    <mergeCell ref="G37:G38"/>
    <mergeCell ref="I37:I38"/>
    <mergeCell ref="J37:J38"/>
    <mergeCell ref="E40:J40"/>
    <mergeCell ref="E37:E38"/>
    <mergeCell ref="G31:H32"/>
    <mergeCell ref="I21:K22"/>
    <mergeCell ref="L21:M22"/>
    <mergeCell ref="N21:P22"/>
    <mergeCell ref="D25:F26"/>
    <mergeCell ref="G25:H26"/>
    <mergeCell ref="D27:F28"/>
    <mergeCell ref="G27:H28"/>
    <mergeCell ref="D29:F30"/>
    <mergeCell ref="G29:H30"/>
    <mergeCell ref="E19:G20"/>
    <mergeCell ref="H19:I20"/>
    <mergeCell ref="J16:L17"/>
    <mergeCell ref="M16:N17"/>
    <mergeCell ref="O16:Q17"/>
    <mergeCell ref="N39:R39"/>
    <mergeCell ref="N40:R40"/>
    <mergeCell ref="R16:S17"/>
    <mergeCell ref="J19:L20"/>
    <mergeCell ref="O19:Q20"/>
    <mergeCell ref="M19:M20"/>
    <mergeCell ref="N19:N20"/>
    <mergeCell ref="R19:R20"/>
    <mergeCell ref="S19:S20"/>
  </mergeCells>
  <pageMargins left="0.23622047244094491" right="0.23622047244094491" top="0.55118110236220474" bottom="0.55118110236220474" header="0.11811023622047245" footer="0.11811023622047245"/>
  <pageSetup paperSize="9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3F840F-FBD5-4045-9280-5000077A6727}">
  <sheetPr>
    <tabColor theme="7" tint="0.39997558519241921"/>
  </sheetPr>
  <dimension ref="A3:AL41"/>
  <sheetViews>
    <sheetView showGridLines="0" showRowColHeaders="0" rightToLeft="1" zoomScale="90" zoomScaleNormal="90" workbookViewId="0">
      <selection activeCell="A26" sqref="A26"/>
    </sheetView>
  </sheetViews>
  <sheetFormatPr defaultRowHeight="14.25" x14ac:dyDescent="0.2"/>
  <cols>
    <col min="1" max="1" width="30.75" style="2" customWidth="1"/>
    <col min="2" max="2" width="0.375" style="2" customWidth="1"/>
    <col min="3" max="3" width="7.25" style="2" customWidth="1"/>
    <col min="4" max="4" width="7.625" style="2" customWidth="1"/>
    <col min="5" max="5" width="7.125" style="2" customWidth="1"/>
    <col min="6" max="7" width="6.125" style="2" customWidth="1"/>
    <col min="8" max="8" width="7.125" style="2" customWidth="1"/>
    <col min="9" max="10" width="6.125" style="2" customWidth="1"/>
    <col min="11" max="11" width="7.125" style="2" customWidth="1"/>
    <col min="12" max="12" width="6.125" style="2" customWidth="1"/>
    <col min="13" max="13" width="6.875" style="2" customWidth="1"/>
    <col min="14" max="16" width="6.125" style="2" customWidth="1"/>
    <col min="17" max="17" width="7.125" style="2" customWidth="1"/>
    <col min="18" max="19" width="6.125" style="2" customWidth="1"/>
    <col min="20" max="20" width="7.125" style="2" customWidth="1"/>
    <col min="21" max="22" width="6.125" style="2" customWidth="1"/>
    <col min="23" max="23" width="10.25" style="5" customWidth="1"/>
    <col min="24" max="24" width="11.5" style="5" customWidth="1"/>
    <col min="25" max="25" width="9" style="5"/>
    <col min="26" max="26" width="8.625" style="5" customWidth="1"/>
    <col min="27" max="31" width="9" style="5"/>
    <col min="32" max="38" width="9" style="2"/>
  </cols>
  <sheetData>
    <row r="3" spans="1:38" ht="15" x14ac:dyDescent="0.2">
      <c r="C3" s="57"/>
      <c r="D3" s="57"/>
      <c r="E3" s="221" t="s">
        <v>0</v>
      </c>
      <c r="F3" s="221"/>
      <c r="G3" s="221"/>
      <c r="H3" s="221"/>
      <c r="I3" s="221"/>
      <c r="J3" s="221"/>
      <c r="K3" s="221"/>
      <c r="L3" s="221"/>
      <c r="M3" s="221"/>
      <c r="N3" s="221"/>
      <c r="O3" s="221"/>
      <c r="P3" s="221"/>
      <c r="Q3" s="221"/>
      <c r="R3" s="221"/>
      <c r="S3" s="221"/>
      <c r="Z3" s="12"/>
    </row>
    <row r="4" spans="1:38" ht="15" x14ac:dyDescent="0.2">
      <c r="C4" s="57"/>
      <c r="D4" s="57"/>
      <c r="E4" s="221" t="str">
        <f>القائمة!C13</f>
        <v>الإدارة العامة للتعليم بمنطقة المدينة المنورة</v>
      </c>
      <c r="F4" s="221"/>
      <c r="G4" s="221"/>
      <c r="H4" s="221"/>
      <c r="I4" s="221"/>
      <c r="J4" s="221"/>
      <c r="K4" s="221"/>
      <c r="L4" s="221"/>
      <c r="M4" s="221"/>
      <c r="N4" s="221"/>
      <c r="O4" s="221"/>
      <c r="P4" s="221"/>
      <c r="Q4" s="221"/>
      <c r="R4" s="221"/>
      <c r="S4" s="221"/>
      <c r="Z4" s="12"/>
    </row>
    <row r="5" spans="1:38" ht="15" x14ac:dyDescent="0.2">
      <c r="C5" s="57"/>
      <c r="D5" s="57"/>
      <c r="E5" s="221" t="str">
        <f>القائمة!B14&amp;القائمة!C14</f>
        <v>مدرسة / الفيصلية الابتدائية</v>
      </c>
      <c r="F5" s="221"/>
      <c r="G5" s="221"/>
      <c r="H5" s="221"/>
      <c r="I5" s="221"/>
      <c r="J5" s="221"/>
      <c r="K5" s="221"/>
      <c r="L5" s="221"/>
      <c r="M5" s="221"/>
      <c r="N5" s="221"/>
      <c r="O5" s="221"/>
      <c r="P5" s="221"/>
      <c r="Q5" s="221"/>
      <c r="R5" s="221"/>
      <c r="S5" s="221"/>
      <c r="Z5" s="12"/>
    </row>
    <row r="6" spans="1:38" ht="5.25" customHeight="1" x14ac:dyDescent="0.2">
      <c r="C6" s="57"/>
      <c r="D6" s="57"/>
      <c r="E6" s="57"/>
      <c r="F6" s="57"/>
      <c r="G6" s="57"/>
      <c r="H6" s="4"/>
      <c r="I6" s="4"/>
      <c r="J6" s="205"/>
      <c r="K6" s="205"/>
      <c r="L6" s="205"/>
      <c r="M6" s="205"/>
      <c r="N6" s="205"/>
      <c r="O6" s="205"/>
      <c r="P6" s="205"/>
      <c r="Q6" s="205"/>
      <c r="Z6" s="12"/>
    </row>
    <row r="7" spans="1:38" ht="18" customHeight="1" x14ac:dyDescent="0.2">
      <c r="C7" s="4"/>
      <c r="D7" s="4"/>
      <c r="E7" s="273" t="s">
        <v>63</v>
      </c>
      <c r="F7" s="273"/>
      <c r="G7" s="273"/>
      <c r="H7" s="273"/>
      <c r="I7" s="273"/>
      <c r="J7" s="273"/>
      <c r="K7" s="273"/>
      <c r="L7" s="273"/>
      <c r="M7" s="273"/>
      <c r="N7" s="273"/>
      <c r="O7" s="273"/>
      <c r="P7" s="273"/>
      <c r="Q7" s="273"/>
      <c r="R7" s="273"/>
      <c r="S7" s="273"/>
      <c r="Z7" s="12"/>
    </row>
    <row r="8" spans="1:38" ht="12" customHeight="1" x14ac:dyDescent="0.2">
      <c r="C8" s="4"/>
      <c r="D8" s="4"/>
      <c r="E8" s="273"/>
      <c r="F8" s="273"/>
      <c r="G8" s="273"/>
      <c r="H8" s="273"/>
      <c r="I8" s="273"/>
      <c r="J8" s="273"/>
      <c r="K8" s="273"/>
      <c r="L8" s="273"/>
      <c r="M8" s="273"/>
      <c r="N8" s="273"/>
      <c r="O8" s="273"/>
      <c r="P8" s="273"/>
      <c r="Q8" s="273"/>
      <c r="R8" s="273"/>
      <c r="S8" s="273"/>
      <c r="Z8" s="12"/>
    </row>
    <row r="9" spans="1:38" s="1" customFormat="1" ht="5.25" customHeight="1" x14ac:dyDescent="0.2">
      <c r="A9" s="4"/>
      <c r="B9" s="4"/>
      <c r="C9" s="4"/>
      <c r="D9" s="215"/>
      <c r="E9" s="215"/>
      <c r="F9" s="215"/>
      <c r="G9" s="215"/>
      <c r="H9" s="211"/>
      <c r="I9" s="211"/>
      <c r="J9" s="211"/>
      <c r="K9" s="211"/>
      <c r="L9" s="211"/>
      <c r="M9" s="211"/>
      <c r="N9" s="211"/>
      <c r="O9" s="211"/>
      <c r="P9" s="211"/>
      <c r="Q9" s="211"/>
      <c r="R9" s="211"/>
      <c r="S9" s="211"/>
      <c r="T9" s="212"/>
      <c r="U9" s="212"/>
      <c r="V9" s="4"/>
      <c r="W9" s="7"/>
      <c r="X9" s="7"/>
      <c r="Y9" s="7"/>
      <c r="Z9" s="12"/>
      <c r="AA9" s="7"/>
      <c r="AB9" s="7"/>
      <c r="AC9" s="7"/>
      <c r="AD9" s="7"/>
      <c r="AE9" s="7"/>
      <c r="AF9" s="4"/>
      <c r="AG9" s="4"/>
      <c r="AH9" s="4"/>
      <c r="AI9" s="4"/>
      <c r="AJ9" s="4"/>
      <c r="AK9" s="4"/>
      <c r="AL9" s="4"/>
    </row>
    <row r="10" spans="1:38" ht="19.5" customHeight="1" x14ac:dyDescent="0.2">
      <c r="C10" s="58"/>
      <c r="D10" s="58"/>
      <c r="E10" s="58"/>
      <c r="F10" s="59"/>
      <c r="G10" s="59"/>
      <c r="H10" s="270" t="s">
        <v>177</v>
      </c>
      <c r="I10" s="270"/>
      <c r="J10" s="270"/>
      <c r="K10" s="270"/>
      <c r="L10" s="270"/>
      <c r="M10" s="270"/>
      <c r="N10" s="270"/>
      <c r="O10" s="270"/>
      <c r="P10" s="270"/>
      <c r="Q10" s="205"/>
      <c r="R10" s="205"/>
      <c r="S10" s="205"/>
      <c r="T10" s="205"/>
      <c r="U10" s="205"/>
      <c r="V10" s="205"/>
      <c r="Z10" s="12"/>
    </row>
    <row r="11" spans="1:38" ht="14.25" customHeight="1" x14ac:dyDescent="0.2">
      <c r="C11" s="58"/>
      <c r="D11" s="58"/>
      <c r="E11" s="58"/>
      <c r="F11" s="59"/>
      <c r="G11" s="59"/>
      <c r="H11" s="270"/>
      <c r="I11" s="270"/>
      <c r="J11" s="270"/>
      <c r="K11" s="270"/>
      <c r="L11" s="270"/>
      <c r="M11" s="270"/>
      <c r="N11" s="270"/>
      <c r="O11" s="270"/>
      <c r="P11" s="270"/>
      <c r="Q11" s="205"/>
      <c r="R11" s="205"/>
      <c r="S11" s="205"/>
      <c r="T11" s="205"/>
      <c r="U11" s="205"/>
      <c r="V11" s="205"/>
      <c r="X11" s="13"/>
      <c r="Z11" s="12"/>
    </row>
    <row r="12" spans="1:38" ht="17.25" customHeight="1" x14ac:dyDescent="0.2">
      <c r="C12" s="58"/>
      <c r="D12" s="271" t="s">
        <v>64</v>
      </c>
      <c r="E12" s="271"/>
      <c r="F12" s="271"/>
      <c r="G12" s="271"/>
      <c r="H12" s="271"/>
      <c r="I12" s="271"/>
      <c r="J12" s="271"/>
      <c r="K12" s="271"/>
      <c r="L12" s="271"/>
      <c r="M12" s="271"/>
      <c r="N12" s="271"/>
      <c r="O12" s="271"/>
      <c r="P12" s="271"/>
      <c r="Q12" s="271"/>
      <c r="R12" s="271"/>
      <c r="S12" s="271"/>
      <c r="T12" s="271"/>
      <c r="U12" s="60"/>
      <c r="V12" s="60"/>
      <c r="X12" s="13"/>
      <c r="Z12" s="12"/>
    </row>
    <row r="13" spans="1:38" ht="5.25" customHeight="1" x14ac:dyDescent="0.2">
      <c r="C13" s="58"/>
      <c r="D13" s="271"/>
      <c r="E13" s="271"/>
      <c r="F13" s="271"/>
      <c r="G13" s="271"/>
      <c r="H13" s="271"/>
      <c r="I13" s="271"/>
      <c r="J13" s="271"/>
      <c r="K13" s="271"/>
      <c r="L13" s="271"/>
      <c r="M13" s="271"/>
      <c r="N13" s="271"/>
      <c r="O13" s="271"/>
      <c r="P13" s="271"/>
      <c r="Q13" s="271"/>
      <c r="R13" s="271"/>
      <c r="S13" s="271"/>
      <c r="T13" s="271"/>
      <c r="U13" s="60"/>
      <c r="V13" s="60"/>
      <c r="X13" s="14"/>
      <c r="Z13" s="12"/>
    </row>
    <row r="14" spans="1:38" ht="13.5" customHeight="1" x14ac:dyDescent="0.2">
      <c r="C14" s="61"/>
      <c r="D14" s="61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58"/>
      <c r="P14" s="58"/>
      <c r="Q14" s="58"/>
      <c r="R14" s="58"/>
      <c r="S14" s="58"/>
      <c r="T14" s="62"/>
      <c r="U14" s="62"/>
      <c r="V14" s="63"/>
      <c r="X14" s="14"/>
      <c r="Z14" s="12"/>
    </row>
    <row r="15" spans="1:38" ht="13.5" customHeight="1" x14ac:dyDescent="0.2">
      <c r="C15" s="61"/>
      <c r="D15" s="61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62"/>
      <c r="U15" s="62"/>
      <c r="V15" s="63"/>
      <c r="X15" s="14"/>
      <c r="Z15" s="12"/>
    </row>
    <row r="16" spans="1:38" ht="19.5" customHeight="1" x14ac:dyDescent="0.2">
      <c r="C16" s="61"/>
      <c r="D16" s="61"/>
      <c r="E16" s="272" t="s">
        <v>65</v>
      </c>
      <c r="F16" s="272"/>
      <c r="G16" s="272"/>
      <c r="H16" s="250">
        <f>COUNTA(القائمة!E13:E18)</f>
        <v>0</v>
      </c>
      <c r="I16" s="250"/>
      <c r="J16" s="251" t="s">
        <v>66</v>
      </c>
      <c r="K16" s="251"/>
      <c r="L16" s="251"/>
      <c r="M16" s="250">
        <f>SUM(القائمة!F13:F18)</f>
        <v>0</v>
      </c>
      <c r="N16" s="250"/>
      <c r="O16" s="251" t="s">
        <v>67</v>
      </c>
      <c r="P16" s="251"/>
      <c r="Q16" s="251"/>
      <c r="R16" s="250">
        <f>'جمادى الآخرى'!AB14</f>
        <v>0</v>
      </c>
      <c r="S16" s="250"/>
      <c r="T16" s="62"/>
      <c r="U16" s="62"/>
      <c r="V16" s="63"/>
      <c r="X16" s="14"/>
      <c r="Z16" s="12"/>
    </row>
    <row r="17" spans="3:29" ht="13.5" customHeight="1" x14ac:dyDescent="0.2">
      <c r="C17" s="61"/>
      <c r="D17" s="61"/>
      <c r="E17" s="272"/>
      <c r="F17" s="272"/>
      <c r="G17" s="272"/>
      <c r="H17" s="250"/>
      <c r="I17" s="250"/>
      <c r="J17" s="251"/>
      <c r="K17" s="251"/>
      <c r="L17" s="251"/>
      <c r="M17" s="250"/>
      <c r="N17" s="250"/>
      <c r="O17" s="251"/>
      <c r="P17" s="251"/>
      <c r="Q17" s="251"/>
      <c r="R17" s="250"/>
      <c r="S17" s="250"/>
      <c r="T17" s="62"/>
      <c r="U17" s="62"/>
      <c r="V17" s="63"/>
      <c r="X17" s="14"/>
      <c r="Z17" s="12"/>
    </row>
    <row r="18" spans="3:29" ht="13.5" customHeight="1" x14ac:dyDescent="0.2">
      <c r="C18" s="61"/>
      <c r="D18" s="61"/>
      <c r="E18" s="64"/>
      <c r="F18" s="64"/>
      <c r="G18" s="64"/>
      <c r="H18" s="64"/>
      <c r="I18" s="64"/>
      <c r="J18" s="64"/>
      <c r="K18" s="64"/>
      <c r="L18" s="64"/>
      <c r="M18" s="64"/>
      <c r="N18" s="64"/>
      <c r="O18" s="64"/>
      <c r="P18" s="64"/>
      <c r="Q18" s="64"/>
      <c r="R18" s="64"/>
      <c r="S18" s="64"/>
      <c r="T18" s="62"/>
      <c r="U18" s="62"/>
      <c r="V18" s="63"/>
      <c r="X18" s="14"/>
      <c r="Z18" s="12"/>
    </row>
    <row r="19" spans="3:29" ht="20.25" customHeight="1" x14ac:dyDescent="0.2">
      <c r="C19" s="61"/>
      <c r="D19" s="61"/>
      <c r="E19" s="251" t="s">
        <v>68</v>
      </c>
      <c r="F19" s="251"/>
      <c r="G19" s="251"/>
      <c r="H19" s="250">
        <f>'جمادى الآخرى'!AB16</f>
        <v>0</v>
      </c>
      <c r="I19" s="250"/>
      <c r="J19" s="251" t="s">
        <v>69</v>
      </c>
      <c r="K19" s="251"/>
      <c r="L19" s="252"/>
      <c r="M19" s="254" t="e">
        <f>100-R19</f>
        <v>#DIV/0!</v>
      </c>
      <c r="N19" s="256" t="s">
        <v>70</v>
      </c>
      <c r="O19" s="253" t="s">
        <v>55</v>
      </c>
      <c r="P19" s="251"/>
      <c r="Q19" s="252"/>
      <c r="R19" s="258" t="e">
        <f>'جمادى الآخرى'!AB20</f>
        <v>#DIV/0!</v>
      </c>
      <c r="S19" s="260" t="s">
        <v>70</v>
      </c>
      <c r="T19" s="62"/>
      <c r="U19" s="62"/>
      <c r="V19" s="63"/>
      <c r="W19" s="15"/>
      <c r="X19" s="16" t="s">
        <v>70</v>
      </c>
      <c r="Y19" s="17"/>
      <c r="Z19" s="12"/>
    </row>
    <row r="20" spans="3:29" ht="13.5" customHeight="1" x14ac:dyDescent="0.2">
      <c r="C20" s="61"/>
      <c r="D20" s="61"/>
      <c r="E20" s="251"/>
      <c r="F20" s="251"/>
      <c r="G20" s="251"/>
      <c r="H20" s="250"/>
      <c r="I20" s="250"/>
      <c r="J20" s="251"/>
      <c r="K20" s="251"/>
      <c r="L20" s="252"/>
      <c r="M20" s="255"/>
      <c r="N20" s="257"/>
      <c r="O20" s="253"/>
      <c r="P20" s="251"/>
      <c r="Q20" s="252"/>
      <c r="R20" s="259"/>
      <c r="S20" s="261"/>
      <c r="T20" s="62"/>
      <c r="U20" s="62"/>
      <c r="V20" s="63"/>
      <c r="X20" s="14"/>
      <c r="Z20" s="12"/>
    </row>
    <row r="21" spans="3:29" ht="13.5" customHeight="1" x14ac:dyDescent="0.2">
      <c r="C21" s="61"/>
      <c r="D21" s="266"/>
      <c r="E21" s="266"/>
      <c r="F21" s="266"/>
      <c r="G21" s="263"/>
      <c r="H21" s="263"/>
      <c r="I21" s="264"/>
      <c r="J21" s="264"/>
      <c r="K21" s="264"/>
      <c r="L21" s="265"/>
      <c r="M21" s="265"/>
      <c r="N21" s="265"/>
      <c r="O21" s="265"/>
      <c r="P21" s="265"/>
      <c r="Q21" s="265"/>
      <c r="R21" s="265"/>
      <c r="S21" s="62"/>
      <c r="T21" s="62"/>
      <c r="U21" s="62"/>
      <c r="V21" s="63"/>
      <c r="X21" s="13"/>
      <c r="Z21" s="12"/>
    </row>
    <row r="22" spans="3:29" ht="13.5" customHeight="1" x14ac:dyDescent="0.2">
      <c r="C22" s="61"/>
      <c r="D22" s="266"/>
      <c r="E22" s="266"/>
      <c r="F22" s="266"/>
      <c r="G22" s="263"/>
      <c r="H22" s="263"/>
      <c r="I22" s="264"/>
      <c r="J22" s="264"/>
      <c r="K22" s="264"/>
      <c r="L22" s="265"/>
      <c r="M22" s="265"/>
      <c r="N22" s="265"/>
      <c r="O22" s="265"/>
      <c r="P22" s="265"/>
      <c r="Q22" s="265"/>
      <c r="R22" s="265"/>
      <c r="S22" s="62"/>
      <c r="T22" s="62"/>
      <c r="U22" s="62"/>
      <c r="V22" s="63"/>
      <c r="X22" s="14"/>
      <c r="Z22" s="12"/>
    </row>
    <row r="23" spans="3:29" ht="13.5" customHeight="1" x14ac:dyDescent="0.2">
      <c r="C23" s="61"/>
      <c r="D23" s="266"/>
      <c r="E23" s="266"/>
      <c r="F23" s="266"/>
      <c r="G23" s="263"/>
      <c r="H23" s="263"/>
      <c r="I23" s="65"/>
      <c r="J23" s="65"/>
      <c r="K23" s="65"/>
      <c r="L23" s="63"/>
      <c r="M23" s="62"/>
      <c r="N23" s="62"/>
      <c r="O23" s="62"/>
      <c r="P23" s="62"/>
      <c r="Q23" s="62"/>
      <c r="R23" s="62"/>
      <c r="S23" s="62"/>
      <c r="T23" s="62"/>
      <c r="U23" s="62"/>
      <c r="V23" s="63"/>
      <c r="X23" s="14"/>
      <c r="Z23" s="12"/>
    </row>
    <row r="24" spans="3:29" ht="13.5" customHeight="1" x14ac:dyDescent="0.2">
      <c r="C24" s="61"/>
      <c r="D24" s="266"/>
      <c r="E24" s="266"/>
      <c r="F24" s="266"/>
      <c r="G24" s="263"/>
      <c r="H24" s="263"/>
      <c r="I24" s="65"/>
      <c r="J24" s="65"/>
      <c r="K24" s="65"/>
      <c r="L24" s="63"/>
      <c r="M24" s="62"/>
      <c r="N24" s="62"/>
      <c r="O24" s="62"/>
      <c r="P24" s="62"/>
      <c r="Q24" s="62"/>
      <c r="R24" s="62"/>
      <c r="S24" s="62"/>
      <c r="T24" s="62"/>
      <c r="U24" s="62"/>
      <c r="V24" s="63"/>
      <c r="X24" s="14"/>
      <c r="Z24" s="12"/>
    </row>
    <row r="25" spans="3:29" ht="13.5" customHeight="1" x14ac:dyDescent="0.2">
      <c r="C25" s="61"/>
      <c r="D25" s="266"/>
      <c r="E25" s="266"/>
      <c r="F25" s="266"/>
      <c r="G25" s="263"/>
      <c r="H25" s="263"/>
      <c r="I25" s="65"/>
      <c r="J25" s="65"/>
      <c r="K25" s="65"/>
      <c r="L25" s="63"/>
      <c r="M25" s="62"/>
      <c r="N25" s="62"/>
      <c r="O25" s="62"/>
      <c r="P25" s="62"/>
      <c r="Q25" s="62"/>
      <c r="R25" s="62"/>
      <c r="S25" s="62"/>
      <c r="T25" s="62"/>
      <c r="U25" s="62"/>
      <c r="V25" s="63"/>
      <c r="X25" s="18"/>
    </row>
    <row r="26" spans="3:29" ht="13.5" customHeight="1" x14ac:dyDescent="0.2">
      <c r="C26" s="61"/>
      <c r="D26" s="266"/>
      <c r="E26" s="266"/>
      <c r="F26" s="266"/>
      <c r="G26" s="263"/>
      <c r="H26" s="263"/>
      <c r="I26" s="65"/>
      <c r="J26" s="65"/>
      <c r="K26" s="65"/>
      <c r="L26" s="63"/>
      <c r="M26" s="62"/>
      <c r="N26" s="62"/>
      <c r="O26" s="62"/>
      <c r="P26" s="62"/>
      <c r="Q26" s="62"/>
      <c r="R26" s="62"/>
      <c r="S26" s="62"/>
      <c r="T26" s="62"/>
      <c r="U26" s="62"/>
      <c r="V26" s="63"/>
      <c r="X26" s="16"/>
    </row>
    <row r="27" spans="3:29" ht="13.5" customHeight="1" x14ac:dyDescent="0.2">
      <c r="C27" s="61"/>
      <c r="D27" s="266"/>
      <c r="E27" s="266"/>
      <c r="F27" s="266"/>
      <c r="G27" s="263"/>
      <c r="H27" s="263"/>
      <c r="I27" s="65"/>
      <c r="J27" s="65"/>
      <c r="K27" s="65"/>
      <c r="L27" s="63"/>
      <c r="M27" s="62"/>
      <c r="N27" s="62"/>
      <c r="O27" s="62"/>
      <c r="P27" s="62"/>
      <c r="Q27" s="62"/>
      <c r="R27" s="62"/>
      <c r="S27" s="62"/>
      <c r="T27" s="62"/>
      <c r="U27" s="62"/>
      <c r="V27" s="63"/>
      <c r="X27" s="17"/>
    </row>
    <row r="28" spans="3:29" ht="13.5" customHeight="1" x14ac:dyDescent="0.2">
      <c r="C28" s="61"/>
      <c r="D28" s="266"/>
      <c r="E28" s="266"/>
      <c r="F28" s="266"/>
      <c r="G28" s="263"/>
      <c r="H28" s="263"/>
      <c r="I28" s="65"/>
      <c r="J28" s="65"/>
      <c r="K28" s="65"/>
      <c r="L28" s="63"/>
      <c r="M28" s="62"/>
      <c r="N28" s="62"/>
      <c r="O28" s="62"/>
      <c r="P28" s="62"/>
      <c r="Q28" s="62"/>
      <c r="R28" s="62"/>
      <c r="S28" s="62"/>
      <c r="T28" s="62"/>
      <c r="U28" s="62"/>
      <c r="V28" s="63"/>
      <c r="X28" s="19"/>
    </row>
    <row r="29" spans="3:29" ht="13.5" customHeight="1" x14ac:dyDescent="0.2">
      <c r="C29" s="61"/>
      <c r="D29" s="266"/>
      <c r="E29" s="266"/>
      <c r="F29" s="266"/>
      <c r="G29" s="262"/>
      <c r="H29" s="262"/>
      <c r="I29" s="65"/>
      <c r="J29" s="65"/>
      <c r="K29" s="65"/>
      <c r="L29" s="63"/>
      <c r="M29" s="62"/>
      <c r="N29" s="62"/>
      <c r="O29" s="62"/>
      <c r="P29" s="62"/>
      <c r="Q29" s="62"/>
      <c r="R29" s="62"/>
      <c r="S29" s="62"/>
      <c r="T29" s="62"/>
      <c r="U29" s="62"/>
      <c r="V29" s="63"/>
      <c r="X29" s="17"/>
    </row>
    <row r="30" spans="3:29" ht="13.5" customHeight="1" x14ac:dyDescent="0.2">
      <c r="C30" s="61"/>
      <c r="D30" s="266"/>
      <c r="E30" s="266"/>
      <c r="F30" s="266"/>
      <c r="G30" s="262"/>
      <c r="H30" s="262"/>
      <c r="I30" s="65"/>
      <c r="J30" s="65"/>
      <c r="K30" s="65"/>
      <c r="L30" s="63"/>
      <c r="M30" s="62"/>
      <c r="N30" s="62"/>
      <c r="O30" s="62"/>
      <c r="P30" s="62"/>
      <c r="Q30" s="62"/>
      <c r="R30" s="62"/>
      <c r="S30" s="62"/>
      <c r="T30" s="62"/>
      <c r="U30" s="62"/>
      <c r="V30" s="63"/>
      <c r="X30" s="20"/>
    </row>
    <row r="31" spans="3:29" ht="13.5" customHeight="1" x14ac:dyDescent="0.2">
      <c r="C31" s="61"/>
      <c r="D31" s="266"/>
      <c r="E31" s="266"/>
      <c r="F31" s="266"/>
      <c r="G31" s="262"/>
      <c r="H31" s="263"/>
      <c r="I31" s="65"/>
      <c r="J31" s="65"/>
      <c r="K31" s="65"/>
      <c r="L31" s="63"/>
      <c r="M31" s="62"/>
      <c r="N31" s="62"/>
      <c r="O31" s="62"/>
      <c r="P31" s="62"/>
      <c r="Q31" s="62"/>
      <c r="R31" s="62"/>
      <c r="S31" s="62"/>
      <c r="T31" s="62"/>
      <c r="U31" s="62"/>
      <c r="V31" s="63"/>
    </row>
    <row r="32" spans="3:29" ht="13.5" customHeight="1" x14ac:dyDescent="0.2">
      <c r="C32" s="61"/>
      <c r="D32" s="266"/>
      <c r="E32" s="266"/>
      <c r="F32" s="266"/>
      <c r="G32" s="263"/>
      <c r="H32" s="263"/>
      <c r="I32" s="65"/>
      <c r="J32" s="65"/>
      <c r="K32" s="65"/>
      <c r="L32" s="63"/>
      <c r="M32" s="62"/>
      <c r="N32" s="62"/>
      <c r="O32" s="62"/>
      <c r="P32" s="62"/>
      <c r="Q32" s="62"/>
      <c r="R32" s="62"/>
      <c r="S32" s="62"/>
      <c r="T32" s="62"/>
      <c r="U32" s="62"/>
      <c r="V32" s="63"/>
      <c r="X32" s="9"/>
      <c r="Y32" s="9"/>
      <c r="Z32" s="9"/>
      <c r="AA32" s="9"/>
      <c r="AB32" s="9"/>
      <c r="AC32" s="9"/>
    </row>
    <row r="33" spans="3:29" ht="13.5" customHeight="1" x14ac:dyDescent="0.2">
      <c r="C33" s="61"/>
      <c r="D33" s="61"/>
      <c r="E33" s="61"/>
      <c r="F33" s="63"/>
      <c r="G33" s="66"/>
      <c r="H33" s="67"/>
      <c r="I33" s="63"/>
      <c r="J33" s="63"/>
      <c r="K33" s="67"/>
      <c r="L33" s="63"/>
      <c r="M33" s="63"/>
      <c r="N33" s="68"/>
      <c r="O33" s="63"/>
      <c r="P33" s="63"/>
      <c r="Q33" s="68"/>
      <c r="R33" s="69"/>
      <c r="S33" s="69"/>
      <c r="T33" s="68"/>
      <c r="U33" s="63"/>
      <c r="V33" s="63"/>
      <c r="W33" s="21"/>
      <c r="X33" s="11"/>
      <c r="Y33" s="11"/>
      <c r="Z33" s="11"/>
      <c r="AA33" s="11"/>
      <c r="AB33" s="11"/>
      <c r="AC33" s="11"/>
    </row>
    <row r="34" spans="3:29" ht="13.5" customHeight="1" x14ac:dyDescent="0.2">
      <c r="C34" s="61"/>
      <c r="D34" s="61"/>
      <c r="E34" s="61"/>
      <c r="F34" s="63"/>
      <c r="G34" s="66"/>
      <c r="H34" s="67"/>
      <c r="I34" s="63"/>
      <c r="J34" s="63"/>
      <c r="K34" s="67"/>
      <c r="L34" s="63"/>
      <c r="M34" s="63"/>
      <c r="N34" s="68"/>
      <c r="O34" s="63"/>
      <c r="P34" s="63"/>
      <c r="Q34" s="68"/>
      <c r="R34" s="69"/>
      <c r="S34" s="69"/>
      <c r="T34" s="68"/>
      <c r="U34" s="63"/>
      <c r="V34" s="63"/>
      <c r="W34" s="21"/>
      <c r="X34" s="9"/>
      <c r="Y34" s="9"/>
      <c r="Z34" s="9"/>
      <c r="AA34" s="11"/>
      <c r="AB34" s="11"/>
      <c r="AC34" s="11"/>
    </row>
    <row r="35" spans="3:29" ht="13.5" customHeight="1" x14ac:dyDescent="0.2">
      <c r="C35" s="61"/>
      <c r="D35" s="61"/>
      <c r="E35" s="61"/>
      <c r="F35" s="63"/>
      <c r="G35" s="66"/>
      <c r="H35" s="67"/>
      <c r="I35" s="63"/>
      <c r="J35" s="63"/>
      <c r="K35" s="67"/>
      <c r="L35" s="63"/>
      <c r="M35" s="63"/>
      <c r="N35" s="68"/>
      <c r="O35" s="63"/>
      <c r="P35" s="63"/>
      <c r="Q35" s="68"/>
      <c r="R35" s="69"/>
      <c r="S35" s="69"/>
      <c r="T35" s="68"/>
      <c r="U35" s="63"/>
      <c r="V35" s="63"/>
      <c r="W35" s="21"/>
      <c r="X35" s="9"/>
      <c r="Y35" s="9"/>
      <c r="Z35" s="9"/>
      <c r="AA35" s="9"/>
      <c r="AB35" s="9"/>
      <c r="AC35" s="9"/>
    </row>
    <row r="36" spans="3:29" ht="13.5" customHeight="1" x14ac:dyDescent="0.2">
      <c r="C36" s="61"/>
      <c r="D36" s="61"/>
      <c r="E36" s="61"/>
      <c r="F36" s="63"/>
      <c r="G36" s="66"/>
      <c r="H36" s="67"/>
      <c r="I36" s="63"/>
      <c r="J36" s="63"/>
      <c r="K36" s="67"/>
      <c r="L36" s="63"/>
      <c r="M36" s="63"/>
      <c r="N36" s="68"/>
      <c r="O36" s="63"/>
      <c r="P36" s="63"/>
      <c r="Q36" s="68"/>
      <c r="R36" s="69"/>
      <c r="S36" s="69"/>
      <c r="T36" s="68"/>
      <c r="U36" s="63"/>
      <c r="V36" s="63"/>
      <c r="W36" s="21"/>
      <c r="X36" s="10"/>
      <c r="Y36" s="10"/>
      <c r="Z36" s="10"/>
      <c r="AA36" s="10"/>
      <c r="AB36" s="10"/>
      <c r="AC36" s="10"/>
    </row>
    <row r="37" spans="3:29" ht="9" customHeight="1" x14ac:dyDescent="0.2">
      <c r="C37" s="267"/>
      <c r="D37" s="267"/>
      <c r="E37" s="269"/>
      <c r="F37" s="268"/>
      <c r="G37" s="268"/>
      <c r="H37" s="269"/>
      <c r="I37" s="268"/>
      <c r="J37" s="268"/>
      <c r="K37" s="269"/>
      <c r="L37" s="268"/>
      <c r="M37" s="268"/>
      <c r="N37" s="269"/>
      <c r="O37" s="268"/>
      <c r="P37" s="268"/>
      <c r="Q37" s="269"/>
      <c r="R37" s="268"/>
      <c r="S37" s="268"/>
      <c r="T37" s="269"/>
      <c r="U37" s="268"/>
      <c r="V37" s="268"/>
    </row>
    <row r="38" spans="3:29" ht="6" customHeight="1" x14ac:dyDescent="0.2">
      <c r="C38" s="267"/>
      <c r="D38" s="267"/>
      <c r="E38" s="269"/>
      <c r="F38" s="268"/>
      <c r="G38" s="268"/>
      <c r="H38" s="269"/>
      <c r="I38" s="268"/>
      <c r="J38" s="269"/>
      <c r="K38" s="269"/>
      <c r="L38" s="268"/>
      <c r="M38" s="269"/>
      <c r="N38" s="269"/>
      <c r="O38" s="268"/>
      <c r="P38" s="269"/>
      <c r="Q38" s="269"/>
      <c r="R38" s="268"/>
      <c r="S38" s="269"/>
      <c r="T38" s="269"/>
      <c r="U38" s="268"/>
      <c r="V38" s="269"/>
    </row>
    <row r="39" spans="3:29" ht="20.100000000000001" customHeight="1" x14ac:dyDescent="0.2">
      <c r="C39" s="70"/>
      <c r="D39" s="70"/>
      <c r="E39" s="249" t="str">
        <f>القائمة!B15</f>
        <v>مسؤول الغياب</v>
      </c>
      <c r="F39" s="249"/>
      <c r="G39" s="249"/>
      <c r="H39" s="249"/>
      <c r="I39" s="249"/>
      <c r="J39" s="249"/>
      <c r="K39" s="71"/>
      <c r="L39" s="71"/>
      <c r="M39" s="71"/>
      <c r="N39" s="249" t="str">
        <f>القائمة!B16</f>
        <v>مدير المدرسة</v>
      </c>
      <c r="O39" s="249"/>
      <c r="P39" s="249"/>
      <c r="Q39" s="249"/>
      <c r="R39" s="249"/>
      <c r="S39" s="71"/>
      <c r="T39" s="72"/>
      <c r="U39" s="70"/>
      <c r="V39" s="70"/>
    </row>
    <row r="40" spans="3:29" ht="20.100000000000001" customHeight="1" x14ac:dyDescent="0.2">
      <c r="C40" s="70"/>
      <c r="D40" s="70"/>
      <c r="E40" s="249" t="str">
        <f>القائمة!C15</f>
        <v>أ. سفيان بن عيد الصاعدي</v>
      </c>
      <c r="F40" s="249"/>
      <c r="G40" s="249"/>
      <c r="H40" s="249"/>
      <c r="I40" s="249"/>
      <c r="J40" s="249"/>
      <c r="K40" s="71"/>
      <c r="L40" s="71"/>
      <c r="M40" s="71"/>
      <c r="N40" s="249" t="str">
        <f>القائمة!C16</f>
        <v>قناة التليجرام / سفيان الصاعدي</v>
      </c>
      <c r="O40" s="249"/>
      <c r="P40" s="249"/>
      <c r="Q40" s="249"/>
      <c r="R40" s="249"/>
      <c r="S40" s="71"/>
      <c r="T40" s="72"/>
      <c r="U40" s="70"/>
      <c r="V40" s="70"/>
    </row>
    <row r="41" spans="3:29" ht="13.5" customHeight="1" x14ac:dyDescent="0.2">
      <c r="C41" s="70"/>
      <c r="D41" s="70"/>
      <c r="E41" s="189"/>
      <c r="F41" s="189"/>
      <c r="G41" s="189"/>
      <c r="H41" s="189"/>
      <c r="I41" s="189"/>
      <c r="J41" s="189"/>
      <c r="K41" s="70"/>
      <c r="L41" s="70"/>
      <c r="M41" s="70"/>
      <c r="N41" s="70"/>
      <c r="O41" s="70"/>
      <c r="P41" s="72"/>
      <c r="Q41" s="72"/>
      <c r="R41" s="72"/>
      <c r="S41" s="72"/>
      <c r="T41" s="72"/>
      <c r="U41" s="70"/>
      <c r="V41" s="70"/>
    </row>
  </sheetData>
  <sheetProtection algorithmName="SHA-512" hashValue="MWsXJjn1AG5uLHM2oSc1Kuv2cej+PS4eMiuFyWAOIYsKXGYcSz3zdF75Zc+smT2XwN/MHjIHU5nLAGm593AHhg==" saltValue="Iq6wHS9lkOGLP1Nj02xnZg==" spinCount="100000" sheet="1" objects="1" scenarios="1" selectLockedCells="1" selectUnlockedCells="1"/>
  <mergeCells count="71">
    <mergeCell ref="D9:G9"/>
    <mergeCell ref="H9:I9"/>
    <mergeCell ref="J9:K9"/>
    <mergeCell ref="L9:M9"/>
    <mergeCell ref="N9:O9"/>
    <mergeCell ref="E3:S3"/>
    <mergeCell ref="E4:S4"/>
    <mergeCell ref="E5:S5"/>
    <mergeCell ref="J6:Q6"/>
    <mergeCell ref="E7:S8"/>
    <mergeCell ref="P9:Q9"/>
    <mergeCell ref="R9:S9"/>
    <mergeCell ref="T9:U9"/>
    <mergeCell ref="H10:P11"/>
    <mergeCell ref="Q10:S11"/>
    <mergeCell ref="T10:V11"/>
    <mergeCell ref="D12:T13"/>
    <mergeCell ref="E16:G17"/>
    <mergeCell ref="H16:I17"/>
    <mergeCell ref="J16:L17"/>
    <mergeCell ref="M16:N17"/>
    <mergeCell ref="O16:Q17"/>
    <mergeCell ref="R16:S17"/>
    <mergeCell ref="R19:R20"/>
    <mergeCell ref="S19:S20"/>
    <mergeCell ref="D21:F22"/>
    <mergeCell ref="G21:H22"/>
    <mergeCell ref="I21:K22"/>
    <mergeCell ref="L21:M22"/>
    <mergeCell ref="N21:P22"/>
    <mergeCell ref="Q21:R22"/>
    <mergeCell ref="E19:G20"/>
    <mergeCell ref="H19:I20"/>
    <mergeCell ref="J19:L20"/>
    <mergeCell ref="M19:M20"/>
    <mergeCell ref="N19:N20"/>
    <mergeCell ref="O19:Q20"/>
    <mergeCell ref="D23:F24"/>
    <mergeCell ref="G23:H24"/>
    <mergeCell ref="D25:F26"/>
    <mergeCell ref="G25:H26"/>
    <mergeCell ref="D27:F28"/>
    <mergeCell ref="G27:H28"/>
    <mergeCell ref="L37:L38"/>
    <mergeCell ref="M37:M38"/>
    <mergeCell ref="N37:N38"/>
    <mergeCell ref="D29:F30"/>
    <mergeCell ref="G29:H30"/>
    <mergeCell ref="D31:F32"/>
    <mergeCell ref="G31:H32"/>
    <mergeCell ref="C37:D38"/>
    <mergeCell ref="E37:E38"/>
    <mergeCell ref="F37:F38"/>
    <mergeCell ref="G37:G38"/>
    <mergeCell ref="H37:H38"/>
    <mergeCell ref="E41:J41"/>
    <mergeCell ref="U37:U38"/>
    <mergeCell ref="V37:V38"/>
    <mergeCell ref="E39:J39"/>
    <mergeCell ref="N39:R39"/>
    <mergeCell ref="E40:J40"/>
    <mergeCell ref="N40:R40"/>
    <mergeCell ref="O37:O38"/>
    <mergeCell ref="P37:P38"/>
    <mergeCell ref="Q37:Q38"/>
    <mergeCell ref="R37:R38"/>
    <mergeCell ref="S37:S38"/>
    <mergeCell ref="T37:T38"/>
    <mergeCell ref="I37:I38"/>
    <mergeCell ref="J37:J38"/>
    <mergeCell ref="K37:K38"/>
  </mergeCells>
  <pageMargins left="0.23622047244094491" right="0.23622047244094491" top="0.55118110236220474" bottom="0.55118110236220474" header="0.11811023622047245" footer="0.11811023622047245"/>
  <pageSetup paperSize="9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475182-BCB9-4C93-8AD5-E8F4F91A605A}">
  <sheetPr>
    <tabColor theme="8" tint="0.39997558519241921"/>
  </sheetPr>
  <dimension ref="A3:AF41"/>
  <sheetViews>
    <sheetView showGridLines="0" showRowColHeaders="0" rightToLeft="1" zoomScale="90" zoomScaleNormal="90" workbookViewId="0">
      <selection sqref="A1:AF1048576"/>
    </sheetView>
  </sheetViews>
  <sheetFormatPr defaultRowHeight="14.25" x14ac:dyDescent="0.2"/>
  <cols>
    <col min="1" max="1" width="30.75" style="2" customWidth="1"/>
    <col min="2" max="2" width="0.375" style="2" customWidth="1"/>
    <col min="3" max="3" width="7.25" style="2" customWidth="1"/>
    <col min="4" max="4" width="7.625" style="2" customWidth="1"/>
    <col min="5" max="5" width="7.125" style="2" customWidth="1"/>
    <col min="6" max="7" width="6.125" style="2" customWidth="1"/>
    <col min="8" max="8" width="7.125" style="2" customWidth="1"/>
    <col min="9" max="10" width="6.125" style="2" customWidth="1"/>
    <col min="11" max="11" width="7.125" style="2" customWidth="1"/>
    <col min="12" max="12" width="6.125" style="2" customWidth="1"/>
    <col min="13" max="13" width="6.875" style="2" customWidth="1"/>
    <col min="14" max="16" width="6.125" style="2" customWidth="1"/>
    <col min="17" max="17" width="7.125" style="2" customWidth="1"/>
    <col min="18" max="19" width="6.125" style="2" customWidth="1"/>
    <col min="20" max="20" width="7.125" style="2" customWidth="1"/>
    <col min="21" max="22" width="6.125" style="2" customWidth="1"/>
    <col min="23" max="23" width="10.25" style="5" customWidth="1"/>
    <col min="24" max="24" width="11.5" style="5" customWidth="1"/>
    <col min="25" max="25" width="9" style="5"/>
    <col min="26" max="26" width="8.625" style="5" customWidth="1"/>
    <col min="27" max="31" width="9" style="5"/>
    <col min="32" max="32" width="9" style="2"/>
  </cols>
  <sheetData>
    <row r="3" spans="1:32" ht="15" x14ac:dyDescent="0.2">
      <c r="C3" s="57"/>
      <c r="D3" s="57"/>
      <c r="E3" s="221" t="s">
        <v>0</v>
      </c>
      <c r="F3" s="221"/>
      <c r="G3" s="221"/>
      <c r="H3" s="221"/>
      <c r="I3" s="221"/>
      <c r="J3" s="221"/>
      <c r="K3" s="221"/>
      <c r="L3" s="221"/>
      <c r="M3" s="221"/>
      <c r="N3" s="221"/>
      <c r="O3" s="221"/>
      <c r="P3" s="221"/>
      <c r="Q3" s="221"/>
      <c r="R3" s="221"/>
      <c r="S3" s="221"/>
      <c r="Z3" s="12"/>
    </row>
    <row r="4" spans="1:32" ht="15" x14ac:dyDescent="0.2">
      <c r="C4" s="57"/>
      <c r="D4" s="57"/>
      <c r="E4" s="221" t="str">
        <f>القائمة!C13</f>
        <v>الإدارة العامة للتعليم بمنطقة المدينة المنورة</v>
      </c>
      <c r="F4" s="221"/>
      <c r="G4" s="221"/>
      <c r="H4" s="221"/>
      <c r="I4" s="221"/>
      <c r="J4" s="221"/>
      <c r="K4" s="221"/>
      <c r="L4" s="221"/>
      <c r="M4" s="221"/>
      <c r="N4" s="221"/>
      <c r="O4" s="221"/>
      <c r="P4" s="221"/>
      <c r="Q4" s="221"/>
      <c r="R4" s="221"/>
      <c r="S4" s="221"/>
      <c r="Z4" s="12"/>
    </row>
    <row r="5" spans="1:32" ht="15" x14ac:dyDescent="0.2">
      <c r="C5" s="57"/>
      <c r="D5" s="57"/>
      <c r="E5" s="221" t="str">
        <f>القائمة!B14&amp;القائمة!C14</f>
        <v>مدرسة / الفيصلية الابتدائية</v>
      </c>
      <c r="F5" s="221"/>
      <c r="G5" s="221"/>
      <c r="H5" s="221"/>
      <c r="I5" s="221"/>
      <c r="J5" s="221"/>
      <c r="K5" s="221"/>
      <c r="L5" s="221"/>
      <c r="M5" s="221"/>
      <c r="N5" s="221"/>
      <c r="O5" s="221"/>
      <c r="P5" s="221"/>
      <c r="Q5" s="221"/>
      <c r="R5" s="221"/>
      <c r="S5" s="221"/>
      <c r="Z5" s="12"/>
    </row>
    <row r="6" spans="1:32" ht="5.25" customHeight="1" x14ac:dyDescent="0.2">
      <c r="C6" s="57"/>
      <c r="D6" s="57"/>
      <c r="E6" s="57"/>
      <c r="F6" s="57"/>
      <c r="G6" s="57"/>
      <c r="H6" s="4"/>
      <c r="I6" s="4"/>
      <c r="J6" s="205"/>
      <c r="K6" s="205"/>
      <c r="L6" s="205"/>
      <c r="M6" s="205"/>
      <c r="N6" s="205"/>
      <c r="O6" s="205"/>
      <c r="P6" s="205"/>
      <c r="Q6" s="205"/>
      <c r="Z6" s="12"/>
    </row>
    <row r="7" spans="1:32" ht="18" customHeight="1" x14ac:dyDescent="0.2">
      <c r="C7" s="4"/>
      <c r="D7" s="4"/>
      <c r="E7" s="273" t="s">
        <v>63</v>
      </c>
      <c r="F7" s="273"/>
      <c r="G7" s="273"/>
      <c r="H7" s="273"/>
      <c r="I7" s="273"/>
      <c r="J7" s="273"/>
      <c r="K7" s="273"/>
      <c r="L7" s="273"/>
      <c r="M7" s="273"/>
      <c r="N7" s="273"/>
      <c r="O7" s="273"/>
      <c r="P7" s="273"/>
      <c r="Q7" s="273"/>
      <c r="R7" s="273"/>
      <c r="S7" s="273"/>
      <c r="Z7" s="12"/>
    </row>
    <row r="8" spans="1:32" ht="12" customHeight="1" x14ac:dyDescent="0.2">
      <c r="C8" s="4"/>
      <c r="D8" s="4"/>
      <c r="E8" s="273"/>
      <c r="F8" s="273"/>
      <c r="G8" s="273"/>
      <c r="H8" s="273"/>
      <c r="I8" s="273"/>
      <c r="J8" s="273"/>
      <c r="K8" s="273"/>
      <c r="L8" s="273"/>
      <c r="M8" s="273"/>
      <c r="N8" s="273"/>
      <c r="O8" s="273"/>
      <c r="P8" s="273"/>
      <c r="Q8" s="273"/>
      <c r="R8" s="273"/>
      <c r="S8" s="273"/>
      <c r="Z8" s="12"/>
    </row>
    <row r="9" spans="1:32" s="1" customFormat="1" ht="5.25" customHeight="1" x14ac:dyDescent="0.2">
      <c r="A9" s="4"/>
      <c r="B9" s="4"/>
      <c r="C9" s="4"/>
      <c r="D9" s="215"/>
      <c r="E9" s="215"/>
      <c r="F9" s="215"/>
      <c r="G9" s="215"/>
      <c r="H9" s="211"/>
      <c r="I9" s="211"/>
      <c r="J9" s="211"/>
      <c r="K9" s="211"/>
      <c r="L9" s="211"/>
      <c r="M9" s="211"/>
      <c r="N9" s="211"/>
      <c r="O9" s="211"/>
      <c r="P9" s="211"/>
      <c r="Q9" s="211"/>
      <c r="R9" s="211"/>
      <c r="S9" s="211"/>
      <c r="T9" s="212"/>
      <c r="U9" s="212"/>
      <c r="V9" s="4"/>
      <c r="W9" s="7"/>
      <c r="X9" s="7"/>
      <c r="Y9" s="7"/>
      <c r="Z9" s="12"/>
      <c r="AA9" s="7"/>
      <c r="AB9" s="7"/>
      <c r="AC9" s="7"/>
      <c r="AD9" s="7"/>
      <c r="AE9" s="7"/>
      <c r="AF9" s="4"/>
    </row>
    <row r="10" spans="1:32" ht="19.5" customHeight="1" x14ac:dyDescent="0.2">
      <c r="C10" s="58"/>
      <c r="D10" s="58"/>
      <c r="E10" s="58"/>
      <c r="F10" s="59"/>
      <c r="G10" s="59"/>
      <c r="H10" s="270" t="s">
        <v>175</v>
      </c>
      <c r="I10" s="270"/>
      <c r="J10" s="270"/>
      <c r="K10" s="270"/>
      <c r="L10" s="270"/>
      <c r="M10" s="270"/>
      <c r="N10" s="270"/>
      <c r="O10" s="270"/>
      <c r="P10" s="270"/>
      <c r="Q10" s="205"/>
      <c r="R10" s="205"/>
      <c r="S10" s="205"/>
      <c r="T10" s="205"/>
      <c r="U10" s="205"/>
      <c r="V10" s="205"/>
      <c r="Z10" s="12"/>
    </row>
    <row r="11" spans="1:32" ht="14.25" customHeight="1" x14ac:dyDescent="0.2">
      <c r="C11" s="58"/>
      <c r="D11" s="58"/>
      <c r="E11" s="58"/>
      <c r="F11" s="59"/>
      <c r="G11" s="59"/>
      <c r="H11" s="270"/>
      <c r="I11" s="270"/>
      <c r="J11" s="270"/>
      <c r="K11" s="270"/>
      <c r="L11" s="270"/>
      <c r="M11" s="270"/>
      <c r="N11" s="270"/>
      <c r="O11" s="270"/>
      <c r="P11" s="270"/>
      <c r="Q11" s="205"/>
      <c r="R11" s="205"/>
      <c r="S11" s="205"/>
      <c r="T11" s="205"/>
      <c r="U11" s="205"/>
      <c r="V11" s="205"/>
      <c r="X11" s="13"/>
      <c r="Z11" s="12"/>
    </row>
    <row r="12" spans="1:32" ht="17.25" customHeight="1" x14ac:dyDescent="0.2">
      <c r="C12" s="58"/>
      <c r="D12" s="271" t="s">
        <v>64</v>
      </c>
      <c r="E12" s="271"/>
      <c r="F12" s="271"/>
      <c r="G12" s="271"/>
      <c r="H12" s="271"/>
      <c r="I12" s="271"/>
      <c r="J12" s="271"/>
      <c r="K12" s="271"/>
      <c r="L12" s="271"/>
      <c r="M12" s="271"/>
      <c r="N12" s="271"/>
      <c r="O12" s="271"/>
      <c r="P12" s="271"/>
      <c r="Q12" s="271"/>
      <c r="R12" s="271"/>
      <c r="S12" s="271"/>
      <c r="T12" s="271"/>
      <c r="U12" s="60"/>
      <c r="V12" s="60"/>
      <c r="X12" s="13"/>
      <c r="Z12" s="12"/>
    </row>
    <row r="13" spans="1:32" ht="5.25" customHeight="1" x14ac:dyDescent="0.2">
      <c r="C13" s="58"/>
      <c r="D13" s="271"/>
      <c r="E13" s="271"/>
      <c r="F13" s="271"/>
      <c r="G13" s="271"/>
      <c r="H13" s="271"/>
      <c r="I13" s="271"/>
      <c r="J13" s="271"/>
      <c r="K13" s="271"/>
      <c r="L13" s="271"/>
      <c r="M13" s="271"/>
      <c r="N13" s="271"/>
      <c r="O13" s="271"/>
      <c r="P13" s="271"/>
      <c r="Q13" s="271"/>
      <c r="R13" s="271"/>
      <c r="S13" s="271"/>
      <c r="T13" s="271"/>
      <c r="U13" s="60"/>
      <c r="V13" s="60"/>
      <c r="X13" s="14"/>
      <c r="Z13" s="12"/>
    </row>
    <row r="14" spans="1:32" ht="13.5" customHeight="1" x14ac:dyDescent="0.2">
      <c r="C14" s="61"/>
      <c r="D14" s="61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58"/>
      <c r="P14" s="58"/>
      <c r="Q14" s="58"/>
      <c r="R14" s="58"/>
      <c r="S14" s="58"/>
      <c r="T14" s="62"/>
      <c r="U14" s="62"/>
      <c r="V14" s="63"/>
      <c r="X14" s="14"/>
      <c r="Z14" s="12"/>
    </row>
    <row r="15" spans="1:32" ht="13.5" customHeight="1" x14ac:dyDescent="0.2">
      <c r="C15" s="61"/>
      <c r="D15" s="61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62"/>
      <c r="U15" s="62"/>
      <c r="V15" s="63"/>
      <c r="X15" s="14"/>
      <c r="Z15" s="12"/>
    </row>
    <row r="16" spans="1:32" ht="19.5" customHeight="1" x14ac:dyDescent="0.2">
      <c r="C16" s="61"/>
      <c r="D16" s="61"/>
      <c r="E16" s="272" t="s">
        <v>65</v>
      </c>
      <c r="F16" s="272"/>
      <c r="G16" s="272"/>
      <c r="H16" s="250">
        <f>COUNTA(القائمة!E13:E18)</f>
        <v>0</v>
      </c>
      <c r="I16" s="250"/>
      <c r="J16" s="251" t="s">
        <v>66</v>
      </c>
      <c r="K16" s="251"/>
      <c r="L16" s="251"/>
      <c r="M16" s="250">
        <f>SUM(القائمة!F13:F18)</f>
        <v>0</v>
      </c>
      <c r="N16" s="250"/>
      <c r="O16" s="251" t="s">
        <v>67</v>
      </c>
      <c r="P16" s="251"/>
      <c r="Q16" s="251"/>
      <c r="R16" s="250">
        <f>رجب!AB14</f>
        <v>0</v>
      </c>
      <c r="S16" s="250"/>
      <c r="T16" s="62"/>
      <c r="U16" s="62"/>
      <c r="V16" s="63"/>
      <c r="X16" s="14"/>
      <c r="Z16" s="12"/>
    </row>
    <row r="17" spans="3:29" ht="13.5" customHeight="1" x14ac:dyDescent="0.2">
      <c r="C17" s="61"/>
      <c r="D17" s="61"/>
      <c r="E17" s="272"/>
      <c r="F17" s="272"/>
      <c r="G17" s="272"/>
      <c r="H17" s="250"/>
      <c r="I17" s="250"/>
      <c r="J17" s="251"/>
      <c r="K17" s="251"/>
      <c r="L17" s="251"/>
      <c r="M17" s="250"/>
      <c r="N17" s="250"/>
      <c r="O17" s="251"/>
      <c r="P17" s="251"/>
      <c r="Q17" s="251"/>
      <c r="R17" s="250"/>
      <c r="S17" s="250"/>
      <c r="T17" s="62"/>
      <c r="U17" s="62"/>
      <c r="V17" s="63"/>
      <c r="X17" s="14"/>
      <c r="Z17" s="12"/>
    </row>
    <row r="18" spans="3:29" ht="13.5" customHeight="1" x14ac:dyDescent="0.2">
      <c r="C18" s="61"/>
      <c r="D18" s="61"/>
      <c r="E18" s="64"/>
      <c r="F18" s="64"/>
      <c r="G18" s="64"/>
      <c r="H18" s="64"/>
      <c r="I18" s="64"/>
      <c r="J18" s="64"/>
      <c r="K18" s="64"/>
      <c r="L18" s="64"/>
      <c r="M18" s="64"/>
      <c r="N18" s="64"/>
      <c r="O18" s="64"/>
      <c r="P18" s="64"/>
      <c r="Q18" s="64"/>
      <c r="R18" s="64"/>
      <c r="S18" s="64"/>
      <c r="T18" s="62"/>
      <c r="U18" s="62"/>
      <c r="V18" s="63"/>
      <c r="X18" s="14"/>
      <c r="Z18" s="12"/>
    </row>
    <row r="19" spans="3:29" ht="20.25" customHeight="1" x14ac:dyDescent="0.2">
      <c r="C19" s="61"/>
      <c r="D19" s="61"/>
      <c r="E19" s="251" t="s">
        <v>68</v>
      </c>
      <c r="F19" s="251"/>
      <c r="G19" s="251"/>
      <c r="H19" s="250">
        <f>رجب!AB16</f>
        <v>0</v>
      </c>
      <c r="I19" s="250"/>
      <c r="J19" s="251" t="s">
        <v>69</v>
      </c>
      <c r="K19" s="251"/>
      <c r="L19" s="252"/>
      <c r="M19" s="254" t="e">
        <f>100-R19</f>
        <v>#DIV/0!</v>
      </c>
      <c r="N19" s="256" t="s">
        <v>70</v>
      </c>
      <c r="O19" s="253" t="s">
        <v>55</v>
      </c>
      <c r="P19" s="251"/>
      <c r="Q19" s="252"/>
      <c r="R19" s="258" t="e">
        <f>رجب!AB20</f>
        <v>#DIV/0!</v>
      </c>
      <c r="S19" s="260" t="s">
        <v>70</v>
      </c>
      <c r="T19" s="62"/>
      <c r="U19" s="62"/>
      <c r="V19" s="63"/>
      <c r="W19" s="15"/>
      <c r="X19" s="16" t="s">
        <v>70</v>
      </c>
      <c r="Y19" s="17"/>
      <c r="Z19" s="12"/>
    </row>
    <row r="20" spans="3:29" ht="13.5" customHeight="1" x14ac:dyDescent="0.2">
      <c r="C20" s="61"/>
      <c r="D20" s="61"/>
      <c r="E20" s="251"/>
      <c r="F20" s="251"/>
      <c r="G20" s="251"/>
      <c r="H20" s="250"/>
      <c r="I20" s="250"/>
      <c r="J20" s="251"/>
      <c r="K20" s="251"/>
      <c r="L20" s="252"/>
      <c r="M20" s="255"/>
      <c r="N20" s="257"/>
      <c r="O20" s="253"/>
      <c r="P20" s="251"/>
      <c r="Q20" s="252"/>
      <c r="R20" s="259"/>
      <c r="S20" s="261"/>
      <c r="T20" s="62"/>
      <c r="U20" s="62"/>
      <c r="V20" s="63"/>
      <c r="X20" s="14"/>
      <c r="Z20" s="12"/>
    </row>
    <row r="21" spans="3:29" ht="13.5" customHeight="1" x14ac:dyDescent="0.2">
      <c r="C21" s="61"/>
      <c r="D21" s="266"/>
      <c r="E21" s="266"/>
      <c r="F21" s="266"/>
      <c r="G21" s="263"/>
      <c r="H21" s="263"/>
      <c r="I21" s="264"/>
      <c r="J21" s="264"/>
      <c r="K21" s="264"/>
      <c r="L21" s="265"/>
      <c r="M21" s="265"/>
      <c r="N21" s="265"/>
      <c r="O21" s="265"/>
      <c r="P21" s="265"/>
      <c r="Q21" s="265"/>
      <c r="R21" s="265"/>
      <c r="S21" s="62"/>
      <c r="T21" s="62"/>
      <c r="U21" s="62"/>
      <c r="V21" s="63"/>
      <c r="X21" s="13"/>
      <c r="Z21" s="12"/>
    </row>
    <row r="22" spans="3:29" ht="13.5" customHeight="1" x14ac:dyDescent="0.2">
      <c r="C22" s="61"/>
      <c r="D22" s="266"/>
      <c r="E22" s="266"/>
      <c r="F22" s="266"/>
      <c r="G22" s="263"/>
      <c r="H22" s="263"/>
      <c r="I22" s="264"/>
      <c r="J22" s="264"/>
      <c r="K22" s="264"/>
      <c r="L22" s="265"/>
      <c r="M22" s="265"/>
      <c r="N22" s="265"/>
      <c r="O22" s="265"/>
      <c r="P22" s="265"/>
      <c r="Q22" s="265"/>
      <c r="R22" s="265"/>
      <c r="S22" s="62"/>
      <c r="T22" s="62"/>
      <c r="U22" s="62"/>
      <c r="V22" s="63"/>
      <c r="X22" s="14"/>
      <c r="Z22" s="12"/>
    </row>
    <row r="23" spans="3:29" ht="13.5" customHeight="1" x14ac:dyDescent="0.2">
      <c r="C23" s="61"/>
      <c r="D23" s="266"/>
      <c r="E23" s="266"/>
      <c r="F23" s="266"/>
      <c r="G23" s="263"/>
      <c r="H23" s="263"/>
      <c r="I23" s="65"/>
      <c r="J23" s="65"/>
      <c r="K23" s="65"/>
      <c r="L23" s="63"/>
      <c r="M23" s="62"/>
      <c r="N23" s="62"/>
      <c r="O23" s="62"/>
      <c r="P23" s="62"/>
      <c r="Q23" s="62"/>
      <c r="R23" s="62"/>
      <c r="S23" s="62"/>
      <c r="T23" s="62"/>
      <c r="U23" s="62"/>
      <c r="V23" s="63"/>
      <c r="X23" s="14"/>
      <c r="Z23" s="12"/>
    </row>
    <row r="24" spans="3:29" ht="13.5" customHeight="1" x14ac:dyDescent="0.2">
      <c r="C24" s="61"/>
      <c r="D24" s="266"/>
      <c r="E24" s="266"/>
      <c r="F24" s="266"/>
      <c r="G24" s="263"/>
      <c r="H24" s="263"/>
      <c r="I24" s="65"/>
      <c r="J24" s="65"/>
      <c r="K24" s="65"/>
      <c r="L24" s="63"/>
      <c r="M24" s="62"/>
      <c r="N24" s="62"/>
      <c r="O24" s="62"/>
      <c r="P24" s="62"/>
      <c r="Q24" s="62"/>
      <c r="R24" s="62"/>
      <c r="S24" s="62"/>
      <c r="T24" s="62"/>
      <c r="U24" s="62"/>
      <c r="V24" s="63"/>
      <c r="X24" s="14"/>
      <c r="Z24" s="12"/>
    </row>
    <row r="25" spans="3:29" ht="13.5" customHeight="1" x14ac:dyDescent="0.2">
      <c r="C25" s="61"/>
      <c r="D25" s="266"/>
      <c r="E25" s="266"/>
      <c r="F25" s="266"/>
      <c r="G25" s="263"/>
      <c r="H25" s="263"/>
      <c r="I25" s="65"/>
      <c r="J25" s="65"/>
      <c r="K25" s="65"/>
      <c r="L25" s="63"/>
      <c r="M25" s="62"/>
      <c r="N25" s="62"/>
      <c r="O25" s="62"/>
      <c r="P25" s="62"/>
      <c r="Q25" s="62"/>
      <c r="R25" s="62"/>
      <c r="S25" s="62"/>
      <c r="T25" s="62"/>
      <c r="U25" s="62"/>
      <c r="V25" s="63"/>
      <c r="X25" s="18"/>
    </row>
    <row r="26" spans="3:29" ht="13.5" customHeight="1" x14ac:dyDescent="0.2">
      <c r="C26" s="61"/>
      <c r="D26" s="266"/>
      <c r="E26" s="266"/>
      <c r="F26" s="266"/>
      <c r="G26" s="263"/>
      <c r="H26" s="263"/>
      <c r="I26" s="65"/>
      <c r="J26" s="65"/>
      <c r="K26" s="65"/>
      <c r="L26" s="63"/>
      <c r="M26" s="62"/>
      <c r="N26" s="62"/>
      <c r="O26" s="62"/>
      <c r="P26" s="62"/>
      <c r="Q26" s="62"/>
      <c r="R26" s="62"/>
      <c r="S26" s="62"/>
      <c r="T26" s="62"/>
      <c r="U26" s="62"/>
      <c r="V26" s="63"/>
      <c r="X26" s="16"/>
    </row>
    <row r="27" spans="3:29" ht="13.5" customHeight="1" x14ac:dyDescent="0.2">
      <c r="C27" s="61"/>
      <c r="D27" s="266"/>
      <c r="E27" s="266"/>
      <c r="F27" s="266"/>
      <c r="G27" s="263"/>
      <c r="H27" s="263"/>
      <c r="I27" s="65"/>
      <c r="J27" s="65"/>
      <c r="K27" s="65"/>
      <c r="L27" s="63"/>
      <c r="M27" s="62"/>
      <c r="N27" s="62"/>
      <c r="O27" s="62"/>
      <c r="P27" s="62"/>
      <c r="Q27" s="62"/>
      <c r="R27" s="62"/>
      <c r="S27" s="62"/>
      <c r="T27" s="62"/>
      <c r="U27" s="62"/>
      <c r="V27" s="63"/>
      <c r="X27" s="17"/>
    </row>
    <row r="28" spans="3:29" ht="13.5" customHeight="1" x14ac:dyDescent="0.2">
      <c r="C28" s="61"/>
      <c r="D28" s="266"/>
      <c r="E28" s="266"/>
      <c r="F28" s="266"/>
      <c r="G28" s="263"/>
      <c r="H28" s="263"/>
      <c r="I28" s="65"/>
      <c r="J28" s="65"/>
      <c r="K28" s="65"/>
      <c r="L28" s="63"/>
      <c r="M28" s="62"/>
      <c r="N28" s="62"/>
      <c r="O28" s="62"/>
      <c r="P28" s="62"/>
      <c r="Q28" s="62"/>
      <c r="R28" s="62"/>
      <c r="S28" s="62"/>
      <c r="T28" s="62"/>
      <c r="U28" s="62"/>
      <c r="V28" s="63"/>
      <c r="X28" s="19"/>
    </row>
    <row r="29" spans="3:29" ht="13.5" customHeight="1" x14ac:dyDescent="0.2">
      <c r="C29" s="61"/>
      <c r="D29" s="266"/>
      <c r="E29" s="266"/>
      <c r="F29" s="266"/>
      <c r="G29" s="262"/>
      <c r="H29" s="262"/>
      <c r="I29" s="65"/>
      <c r="J29" s="65"/>
      <c r="K29" s="65"/>
      <c r="L29" s="63"/>
      <c r="M29" s="62"/>
      <c r="N29" s="62"/>
      <c r="O29" s="62"/>
      <c r="P29" s="62"/>
      <c r="Q29" s="62"/>
      <c r="R29" s="62"/>
      <c r="S29" s="62"/>
      <c r="T29" s="62"/>
      <c r="U29" s="62"/>
      <c r="V29" s="63"/>
      <c r="X29" s="17"/>
    </row>
    <row r="30" spans="3:29" ht="13.5" customHeight="1" x14ac:dyDescent="0.2">
      <c r="C30" s="61"/>
      <c r="D30" s="266"/>
      <c r="E30" s="266"/>
      <c r="F30" s="266"/>
      <c r="G30" s="262"/>
      <c r="H30" s="262"/>
      <c r="I30" s="65"/>
      <c r="J30" s="65"/>
      <c r="K30" s="65"/>
      <c r="L30" s="63"/>
      <c r="M30" s="62"/>
      <c r="N30" s="62"/>
      <c r="O30" s="62"/>
      <c r="P30" s="62"/>
      <c r="Q30" s="62"/>
      <c r="R30" s="62"/>
      <c r="S30" s="62"/>
      <c r="T30" s="62"/>
      <c r="U30" s="62"/>
      <c r="V30" s="63"/>
      <c r="X30" s="20"/>
    </row>
    <row r="31" spans="3:29" ht="13.5" customHeight="1" x14ac:dyDescent="0.2">
      <c r="C31" s="61"/>
      <c r="D31" s="266"/>
      <c r="E31" s="266"/>
      <c r="F31" s="266"/>
      <c r="G31" s="262"/>
      <c r="H31" s="263"/>
      <c r="I31" s="65"/>
      <c r="J31" s="65"/>
      <c r="K31" s="65"/>
      <c r="L31" s="63"/>
      <c r="M31" s="62"/>
      <c r="N31" s="62"/>
      <c r="O31" s="62"/>
      <c r="P31" s="62"/>
      <c r="Q31" s="62"/>
      <c r="R31" s="62"/>
      <c r="S31" s="62"/>
      <c r="T31" s="62"/>
      <c r="U31" s="62"/>
      <c r="V31" s="63"/>
    </row>
    <row r="32" spans="3:29" ht="13.5" customHeight="1" x14ac:dyDescent="0.2">
      <c r="C32" s="61"/>
      <c r="D32" s="266"/>
      <c r="E32" s="266"/>
      <c r="F32" s="266"/>
      <c r="G32" s="263"/>
      <c r="H32" s="263"/>
      <c r="I32" s="65"/>
      <c r="J32" s="65"/>
      <c r="K32" s="65"/>
      <c r="L32" s="63"/>
      <c r="M32" s="62"/>
      <c r="N32" s="62"/>
      <c r="O32" s="62"/>
      <c r="P32" s="62"/>
      <c r="Q32" s="62"/>
      <c r="R32" s="62"/>
      <c r="S32" s="62"/>
      <c r="T32" s="62"/>
      <c r="U32" s="62"/>
      <c r="V32" s="63"/>
      <c r="X32" s="9"/>
      <c r="Y32" s="9"/>
      <c r="Z32" s="9"/>
      <c r="AA32" s="9"/>
      <c r="AB32" s="9"/>
      <c r="AC32" s="9"/>
    </row>
    <row r="33" spans="3:29" ht="13.5" customHeight="1" x14ac:dyDescent="0.2">
      <c r="C33" s="61"/>
      <c r="D33" s="61"/>
      <c r="E33" s="61"/>
      <c r="F33" s="63"/>
      <c r="G33" s="66"/>
      <c r="H33" s="67"/>
      <c r="I33" s="63"/>
      <c r="J33" s="63"/>
      <c r="K33" s="67"/>
      <c r="L33" s="63"/>
      <c r="M33" s="63"/>
      <c r="N33" s="68"/>
      <c r="O33" s="63"/>
      <c r="P33" s="63"/>
      <c r="Q33" s="68"/>
      <c r="R33" s="69"/>
      <c r="S33" s="69"/>
      <c r="T33" s="68"/>
      <c r="U33" s="63"/>
      <c r="V33" s="63"/>
      <c r="W33" s="21"/>
      <c r="X33" s="11"/>
      <c r="Y33" s="11"/>
      <c r="Z33" s="11"/>
      <c r="AA33" s="11"/>
      <c r="AB33" s="11"/>
      <c r="AC33" s="11"/>
    </row>
    <row r="34" spans="3:29" ht="13.5" customHeight="1" x14ac:dyDescent="0.2">
      <c r="C34" s="61"/>
      <c r="D34" s="61"/>
      <c r="E34" s="61"/>
      <c r="F34" s="63"/>
      <c r="G34" s="66"/>
      <c r="H34" s="67"/>
      <c r="I34" s="63"/>
      <c r="J34" s="63"/>
      <c r="K34" s="67"/>
      <c r="L34" s="63"/>
      <c r="M34" s="63"/>
      <c r="N34" s="68"/>
      <c r="O34" s="63"/>
      <c r="P34" s="63"/>
      <c r="Q34" s="68"/>
      <c r="R34" s="69"/>
      <c r="S34" s="69"/>
      <c r="T34" s="68"/>
      <c r="U34" s="63"/>
      <c r="V34" s="63"/>
      <c r="W34" s="21"/>
      <c r="X34" s="9"/>
      <c r="Y34" s="9"/>
      <c r="Z34" s="9"/>
      <c r="AA34" s="11"/>
      <c r="AB34" s="11"/>
      <c r="AC34" s="11"/>
    </row>
    <row r="35" spans="3:29" ht="13.5" customHeight="1" x14ac:dyDescent="0.2">
      <c r="C35" s="61"/>
      <c r="D35" s="61"/>
      <c r="E35" s="61"/>
      <c r="F35" s="63"/>
      <c r="G35" s="66"/>
      <c r="H35" s="67"/>
      <c r="I35" s="63"/>
      <c r="J35" s="63"/>
      <c r="K35" s="67"/>
      <c r="L35" s="63"/>
      <c r="M35" s="63"/>
      <c r="N35" s="68"/>
      <c r="O35" s="63"/>
      <c r="P35" s="63"/>
      <c r="Q35" s="68"/>
      <c r="R35" s="69"/>
      <c r="S35" s="69"/>
      <c r="T35" s="68"/>
      <c r="U35" s="63"/>
      <c r="V35" s="63"/>
      <c r="W35" s="21"/>
      <c r="X35" s="9"/>
      <c r="Y35" s="9"/>
      <c r="Z35" s="9"/>
      <c r="AA35" s="9"/>
      <c r="AB35" s="9"/>
      <c r="AC35" s="9"/>
    </row>
    <row r="36" spans="3:29" ht="13.5" customHeight="1" x14ac:dyDescent="0.2">
      <c r="C36" s="61"/>
      <c r="D36" s="61"/>
      <c r="E36" s="61"/>
      <c r="F36" s="63"/>
      <c r="G36" s="66"/>
      <c r="H36" s="67"/>
      <c r="I36" s="63"/>
      <c r="J36" s="63"/>
      <c r="K36" s="67"/>
      <c r="L36" s="63"/>
      <c r="M36" s="63"/>
      <c r="N36" s="68"/>
      <c r="O36" s="63"/>
      <c r="P36" s="63"/>
      <c r="Q36" s="68"/>
      <c r="R36" s="69"/>
      <c r="S36" s="69"/>
      <c r="T36" s="68"/>
      <c r="U36" s="63"/>
      <c r="V36" s="63"/>
      <c r="W36" s="21"/>
      <c r="X36" s="10"/>
      <c r="Y36" s="10"/>
      <c r="Z36" s="10"/>
      <c r="AA36" s="10"/>
      <c r="AB36" s="10"/>
      <c r="AC36" s="10"/>
    </row>
    <row r="37" spans="3:29" ht="9" customHeight="1" x14ac:dyDescent="0.2">
      <c r="C37" s="267"/>
      <c r="D37" s="267"/>
      <c r="E37" s="269"/>
      <c r="F37" s="268"/>
      <c r="G37" s="268"/>
      <c r="H37" s="269"/>
      <c r="I37" s="268"/>
      <c r="J37" s="268"/>
      <c r="K37" s="269"/>
      <c r="L37" s="268"/>
      <c r="M37" s="268"/>
      <c r="N37" s="269"/>
      <c r="O37" s="268"/>
      <c r="P37" s="268"/>
      <c r="Q37" s="269"/>
      <c r="R37" s="268"/>
      <c r="S37" s="268"/>
      <c r="T37" s="269"/>
      <c r="U37" s="268"/>
      <c r="V37" s="268"/>
    </row>
    <row r="38" spans="3:29" ht="6" customHeight="1" x14ac:dyDescent="0.2">
      <c r="C38" s="267"/>
      <c r="D38" s="267"/>
      <c r="E38" s="269"/>
      <c r="F38" s="268"/>
      <c r="G38" s="268"/>
      <c r="H38" s="269"/>
      <c r="I38" s="268"/>
      <c r="J38" s="269"/>
      <c r="K38" s="269"/>
      <c r="L38" s="268"/>
      <c r="M38" s="269"/>
      <c r="N38" s="269"/>
      <c r="O38" s="268"/>
      <c r="P38" s="269"/>
      <c r="Q38" s="269"/>
      <c r="R38" s="268"/>
      <c r="S38" s="269"/>
      <c r="T38" s="269"/>
      <c r="U38" s="268"/>
      <c r="V38" s="269"/>
    </row>
    <row r="39" spans="3:29" ht="20.100000000000001" customHeight="1" x14ac:dyDescent="0.2">
      <c r="C39" s="70"/>
      <c r="D39" s="70"/>
      <c r="E39" s="249" t="str">
        <f>القائمة!B15</f>
        <v>مسؤول الغياب</v>
      </c>
      <c r="F39" s="249"/>
      <c r="G39" s="249"/>
      <c r="H39" s="249"/>
      <c r="I39" s="249"/>
      <c r="J39" s="249"/>
      <c r="K39" s="71"/>
      <c r="L39" s="71"/>
      <c r="M39" s="71"/>
      <c r="N39" s="249" t="str">
        <f>القائمة!B16</f>
        <v>مدير المدرسة</v>
      </c>
      <c r="O39" s="249"/>
      <c r="P39" s="249"/>
      <c r="Q39" s="249"/>
      <c r="R39" s="249"/>
      <c r="S39" s="71"/>
      <c r="T39" s="72"/>
      <c r="U39" s="70"/>
      <c r="V39" s="70"/>
    </row>
    <row r="40" spans="3:29" ht="20.100000000000001" customHeight="1" x14ac:dyDescent="0.2">
      <c r="C40" s="70"/>
      <c r="D40" s="70"/>
      <c r="E40" s="249" t="str">
        <f>القائمة!C15</f>
        <v>أ. سفيان بن عيد الصاعدي</v>
      </c>
      <c r="F40" s="249"/>
      <c r="G40" s="249"/>
      <c r="H40" s="249"/>
      <c r="I40" s="249"/>
      <c r="J40" s="249"/>
      <c r="K40" s="71"/>
      <c r="L40" s="71"/>
      <c r="M40" s="71"/>
      <c r="N40" s="249" t="str">
        <f>القائمة!C16</f>
        <v>قناة التليجرام / سفيان الصاعدي</v>
      </c>
      <c r="O40" s="249"/>
      <c r="P40" s="249"/>
      <c r="Q40" s="249"/>
      <c r="R40" s="249"/>
      <c r="S40" s="71"/>
      <c r="T40" s="72"/>
      <c r="U40" s="70"/>
      <c r="V40" s="70"/>
    </row>
    <row r="41" spans="3:29" ht="13.5" customHeight="1" x14ac:dyDescent="0.2">
      <c r="C41" s="70"/>
      <c r="D41" s="70"/>
      <c r="E41" s="189"/>
      <c r="F41" s="189"/>
      <c r="G41" s="189"/>
      <c r="H41" s="189"/>
      <c r="I41" s="189"/>
      <c r="J41" s="189"/>
      <c r="K41" s="70"/>
      <c r="L41" s="70"/>
      <c r="M41" s="70"/>
      <c r="N41" s="70"/>
      <c r="O41" s="70"/>
      <c r="P41" s="72"/>
      <c r="Q41" s="72"/>
      <c r="R41" s="72"/>
      <c r="S41" s="72"/>
      <c r="T41" s="72"/>
      <c r="U41" s="70"/>
      <c r="V41" s="70"/>
    </row>
  </sheetData>
  <sheetProtection algorithmName="SHA-512" hashValue="av7XSIM7yrlWrei002RXZtUtERRK0kScERU9Vqs6+Gq8faDyOi/iBWyiFXHonE2uXGoYvkynInEENDiW/fspWA==" saltValue="JfDXWuEbUPoV/Y1Yc1I63Q==" spinCount="100000" sheet="1" objects="1" scenarios="1" selectLockedCells="1" selectUnlockedCells="1"/>
  <mergeCells count="71">
    <mergeCell ref="D9:G9"/>
    <mergeCell ref="H9:I9"/>
    <mergeCell ref="J9:K9"/>
    <mergeCell ref="L9:M9"/>
    <mergeCell ref="N9:O9"/>
    <mergeCell ref="E3:S3"/>
    <mergeCell ref="E4:S4"/>
    <mergeCell ref="E5:S5"/>
    <mergeCell ref="J6:Q6"/>
    <mergeCell ref="E7:S8"/>
    <mergeCell ref="P9:Q9"/>
    <mergeCell ref="R9:S9"/>
    <mergeCell ref="T9:U9"/>
    <mergeCell ref="H10:P11"/>
    <mergeCell ref="Q10:S11"/>
    <mergeCell ref="T10:V11"/>
    <mergeCell ref="D12:T13"/>
    <mergeCell ref="E16:G17"/>
    <mergeCell ref="H16:I17"/>
    <mergeCell ref="J16:L17"/>
    <mergeCell ref="M16:N17"/>
    <mergeCell ref="O16:Q17"/>
    <mergeCell ref="R16:S17"/>
    <mergeCell ref="R19:R20"/>
    <mergeCell ref="S19:S20"/>
    <mergeCell ref="D21:F22"/>
    <mergeCell ref="G21:H22"/>
    <mergeCell ref="I21:K22"/>
    <mergeCell ref="L21:M22"/>
    <mergeCell ref="N21:P22"/>
    <mergeCell ref="Q21:R22"/>
    <mergeCell ref="E19:G20"/>
    <mergeCell ref="H19:I20"/>
    <mergeCell ref="J19:L20"/>
    <mergeCell ref="M19:M20"/>
    <mergeCell ref="N19:N20"/>
    <mergeCell ref="O19:Q20"/>
    <mergeCell ref="D23:F24"/>
    <mergeCell ref="G23:H24"/>
    <mergeCell ref="D25:F26"/>
    <mergeCell ref="G25:H26"/>
    <mergeCell ref="D27:F28"/>
    <mergeCell ref="G27:H28"/>
    <mergeCell ref="L37:L38"/>
    <mergeCell ref="M37:M38"/>
    <mergeCell ref="N37:N38"/>
    <mergeCell ref="D29:F30"/>
    <mergeCell ref="G29:H30"/>
    <mergeCell ref="D31:F32"/>
    <mergeCell ref="G31:H32"/>
    <mergeCell ref="C37:D38"/>
    <mergeCell ref="E37:E38"/>
    <mergeCell ref="F37:F38"/>
    <mergeCell ref="G37:G38"/>
    <mergeCell ref="H37:H38"/>
    <mergeCell ref="E41:J41"/>
    <mergeCell ref="U37:U38"/>
    <mergeCell ref="V37:V38"/>
    <mergeCell ref="E39:J39"/>
    <mergeCell ref="N39:R39"/>
    <mergeCell ref="E40:J40"/>
    <mergeCell ref="N40:R40"/>
    <mergeCell ref="O37:O38"/>
    <mergeCell ref="P37:P38"/>
    <mergeCell ref="Q37:Q38"/>
    <mergeCell ref="R37:R38"/>
    <mergeCell ref="S37:S38"/>
    <mergeCell ref="T37:T38"/>
    <mergeCell ref="I37:I38"/>
    <mergeCell ref="J37:J38"/>
    <mergeCell ref="K37:K38"/>
  </mergeCells>
  <pageMargins left="0.23622047244094491" right="0.23622047244094491" top="0.55118110236220474" bottom="0.55118110236220474" header="0.11811023622047245" footer="0.11811023622047245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11</vt:i4>
      </vt:variant>
      <vt:variant>
        <vt:lpstr>النطاقات المسماة</vt:lpstr>
      </vt:variant>
      <vt:variant>
        <vt:i4>11</vt:i4>
      </vt:variant>
    </vt:vector>
  </HeadingPairs>
  <TitlesOfParts>
    <vt:vector size="22" baseType="lpstr">
      <vt:lpstr>القائمة</vt:lpstr>
      <vt:lpstr>الغلاف</vt:lpstr>
      <vt:lpstr>جمادى الأولى</vt:lpstr>
      <vt:lpstr>جمادى الآخرى</vt:lpstr>
      <vt:lpstr>رجب</vt:lpstr>
      <vt:lpstr>شعبان</vt:lpstr>
      <vt:lpstr>الرسم لجمادى الأولى</vt:lpstr>
      <vt:lpstr>الرسم لجمادى الآخرى</vt:lpstr>
      <vt:lpstr>الرسم لرجب</vt:lpstr>
      <vt:lpstr>الرسم لشعبان</vt:lpstr>
      <vt:lpstr>ملخص نهاية الفصل الدراسي</vt:lpstr>
      <vt:lpstr>'الرسم لجمادى الآخرى'!Print_Area</vt:lpstr>
      <vt:lpstr>'الرسم لجمادى الأولى'!Print_Area</vt:lpstr>
      <vt:lpstr>'الرسم لرجب'!Print_Area</vt:lpstr>
      <vt:lpstr>'الرسم لشعبان'!Print_Area</vt:lpstr>
      <vt:lpstr>الغلاف!Print_Area</vt:lpstr>
      <vt:lpstr>القائمة!Print_Area</vt:lpstr>
      <vt:lpstr>'جمادى الآخرى'!Print_Area</vt:lpstr>
      <vt:lpstr>'جمادى الأولى'!Print_Area</vt:lpstr>
      <vt:lpstr>رجب!Print_Area</vt:lpstr>
      <vt:lpstr>شعبان!Print_Area</vt:lpstr>
      <vt:lpstr>'ملخص نهاية الفصل الدراسي'!Print_Area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سفيان الصاعدي</dc:creator>
  <cp:lastModifiedBy>سفيان الصاعدي</cp:lastModifiedBy>
  <cp:lastPrinted>2024-11-15T19:24:45Z</cp:lastPrinted>
  <dcterms:created xsi:type="dcterms:W3CDTF">2024-07-23T23:56:30Z</dcterms:created>
  <dcterms:modified xsi:type="dcterms:W3CDTF">2024-11-15T20:13:05Z</dcterms:modified>
</cp:coreProperties>
</file>